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14" windowWidth="13930" windowHeight="7984" activeTab="0"/>
  </bookViews>
  <sheets>
    <sheet name="2016 год" sheetId="1" r:id="rId1"/>
  </sheets>
  <definedNames>
    <definedName name="_xlnm.Print_Area" localSheetId="0">'2016 год'!$A$1:$G$121</definedName>
  </definedNames>
  <calcPr fullCalcOnLoad="1"/>
</workbook>
</file>

<file path=xl/comments1.xml><?xml version="1.0" encoding="utf-8"?>
<comments xmlns="http://schemas.openxmlformats.org/spreadsheetml/2006/main">
  <authors>
    <author>Надежда</author>
  </authors>
  <commentList>
    <comment ref="C79" authorId="0">
      <text>
        <r>
          <rPr>
            <sz val="9"/>
            <rFont val="Tahoma"/>
            <family val="2"/>
          </rPr>
          <t>214,88 -пени
426,22 -ключ эл.подписи</t>
        </r>
      </text>
    </comment>
  </commentList>
</comments>
</file>

<file path=xl/sharedStrings.xml><?xml version="1.0" encoding="utf-8"?>
<sst xmlns="http://schemas.openxmlformats.org/spreadsheetml/2006/main" count="185" uniqueCount="180">
  <si>
    <t>ОТЧЁТ</t>
  </si>
  <si>
    <t xml:space="preserve"> управляющей организации ТСЖ "Надежда" перед собственниками многоквартирного дома</t>
  </si>
  <si>
    <t xml:space="preserve">по услугам/работам по управлению, содержанию и ремонту общего </t>
  </si>
  <si>
    <t>имущества многоквартирного дом, по предоставлению коммунальных услуг</t>
  </si>
  <si>
    <t>Показатели</t>
  </si>
  <si>
    <t>I</t>
  </si>
  <si>
    <t>ХАРАКТЕРИСТИКА  МКД</t>
  </si>
  <si>
    <t>Серия МКД / год постройки</t>
  </si>
  <si>
    <t>П-44-1/10 Н1/2000</t>
  </si>
  <si>
    <t>Кол-во этажей</t>
  </si>
  <si>
    <t>Кол-во подъездов</t>
  </si>
  <si>
    <t>Кол-во квартир</t>
  </si>
  <si>
    <t>Общая площадь МКД без учета летних помещений, кв.м</t>
  </si>
  <si>
    <t>Общая площадь жилых и нежилых помещений МКД, находящихся в собственности граждан и юр. лиц  без учета летних помещений, кв.м</t>
  </si>
  <si>
    <t>6.1.</t>
  </si>
  <si>
    <t>в том числе: общая площадь жилых помещений</t>
  </si>
  <si>
    <t>6.2.</t>
  </si>
  <si>
    <t>Общая площадь нежилых помещений общего пользования, входящих в состав общего имущества МКД</t>
  </si>
  <si>
    <t>Категория дома с учетом видов удобств и оснащенности  МКД</t>
  </si>
  <si>
    <t>II</t>
  </si>
  <si>
    <t>НАЧИСЛЕНО СРЕДСТВ  НА ОПЛАТУ ПРЕДОСТАВЛЕННЫХ УСЛУГ ПО УПРАВЛЕНИЮ, СОДЕРЖАНИЮ И РЕМОНТУ ОБЩЕГО ИМУЩЕСТА В МКД.</t>
  </si>
  <si>
    <t xml:space="preserve">Содержание и текущий ремонт общего имущества МКД </t>
  </si>
  <si>
    <t>10.1</t>
  </si>
  <si>
    <t xml:space="preserve"> в т.ч. Возмещение выпадающих доходов от предоставления гражданам льгот по оплате СиР</t>
  </si>
  <si>
    <t>Бюджетная субсидия на содержание и текущий ремонт общего имущества МКД</t>
  </si>
  <si>
    <t>Целевой взнос "Эксплуатационные расходы"</t>
  </si>
  <si>
    <t>Целевой взнос "Вознаграждение членов и председателя ТСЖ"</t>
  </si>
  <si>
    <t xml:space="preserve">Целевой взнос "Содержание жилого комплекса" </t>
  </si>
  <si>
    <t>Целевой взнос "ТО придомовой территории"</t>
  </si>
  <si>
    <t>Целевой взнос "ТО ворот"</t>
  </si>
  <si>
    <t>Целевой взнос "Сезонное хранение колёс"</t>
  </si>
  <si>
    <t xml:space="preserve">Доход от сдачи в аренду помещений, входящих в состав общего имущества  </t>
  </si>
  <si>
    <t>Компенсация собственникам от сдачи в аренду общего имущества (6,55 руб./кв.м)</t>
  </si>
  <si>
    <t>Компенсация собственникам, принимавшим участие в выкупе н/ж помещения, от сдачи в аренду общего имущества (5,00 руб./кв.м)</t>
  </si>
  <si>
    <t>Льгота собственникам, оплатившим авансовые счета за ЖКУ до 5-го числа текущего месяца</t>
  </si>
  <si>
    <t>Иные доходы, всего:</t>
  </si>
  <si>
    <t>22.1</t>
  </si>
  <si>
    <t>Пени</t>
  </si>
  <si>
    <t xml:space="preserve">Целевой взнос "Взносы на капитальный ремонт" </t>
  </si>
  <si>
    <t>Начислены % банка на остаток денежных средств на спец.счете</t>
  </si>
  <si>
    <t>ВСЕГО</t>
  </si>
  <si>
    <t>III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</si>
  <si>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</si>
  <si>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</si>
  <si>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всего</t>
  </si>
  <si>
    <t xml:space="preserve">в том числе: </t>
  </si>
  <si>
    <t>28.1.</t>
  </si>
  <si>
    <t>Расходы по санитарному содержанию помещений общего пользования, входящих в состав общего имущества МКД, в том числе:</t>
  </si>
  <si>
    <t>28.1.1.</t>
  </si>
  <si>
    <t>расходы по ЗП с налогами</t>
  </si>
  <si>
    <t>28.1.2.</t>
  </si>
  <si>
    <t xml:space="preserve">хозяйственные расходы </t>
  </si>
  <si>
    <t>28.2</t>
  </si>
  <si>
    <t>Расходы на содержание мусорокамер и мусоропроводов</t>
  </si>
  <si>
    <t>28.3</t>
  </si>
  <si>
    <t>Расходы на дератизацию</t>
  </si>
  <si>
    <t>28.4</t>
  </si>
  <si>
    <t>Расходы на видеодиагностику, очистку, дератизацию мусоропровода</t>
  </si>
  <si>
    <t>28.5</t>
  </si>
  <si>
    <t>28.6</t>
  </si>
  <si>
    <t>Расходы по оплате воды, всего:</t>
  </si>
  <si>
    <t>28.6.1</t>
  </si>
  <si>
    <t>Расходы по оплате холодной воды на общедомовые нужды</t>
  </si>
  <si>
    <t>28.6.2</t>
  </si>
  <si>
    <t>28.6.3</t>
  </si>
  <si>
    <t>Расходы по оплате горячей воды на общедомовые нужды</t>
  </si>
  <si>
    <t>Услуги по обслуживанию и текущему ремонту общего имущества МКД, всего</t>
  </si>
  <si>
    <t>в том числе:</t>
  </si>
  <si>
    <t>30.1</t>
  </si>
  <si>
    <t>Кровли, ограждений, водосточных труб, страховочных элементов и т.п.</t>
  </si>
  <si>
    <t>30.2</t>
  </si>
  <si>
    <t xml:space="preserve">Внутренних стен, перегородок, лестниц, полов, перекрытий, пандусов д/дет.колясок, перил                                                     </t>
  </si>
  <si>
    <t>30.3</t>
  </si>
  <si>
    <t xml:space="preserve">Системы теплоснабжения, включая приборы учета ( приёмка гот. системы отопления)     </t>
  </si>
  <si>
    <t>30.4</t>
  </si>
  <si>
    <t>Герметизация межпанельных швов</t>
  </si>
  <si>
    <t>30.5</t>
  </si>
  <si>
    <t xml:space="preserve">Внутреннего электроснабжения </t>
  </si>
  <si>
    <t>30.6</t>
  </si>
  <si>
    <t xml:space="preserve">Вентиляции                                       </t>
  </si>
  <si>
    <t>30.7</t>
  </si>
  <si>
    <t xml:space="preserve">Лифтов </t>
  </si>
  <si>
    <t>30.8</t>
  </si>
  <si>
    <t xml:space="preserve">ДУ и ППА </t>
  </si>
  <si>
    <t>30.9</t>
  </si>
  <si>
    <t>Ворот</t>
  </si>
  <si>
    <t>30.10</t>
  </si>
  <si>
    <t>Аварийному обслуживанию сторонними организациями</t>
  </si>
  <si>
    <t>30.11</t>
  </si>
  <si>
    <t xml:space="preserve">Проведению электротехнических замеров: - сопротивления изоляции; - фазы-ноль                                           </t>
  </si>
  <si>
    <t>30.12</t>
  </si>
  <si>
    <t xml:space="preserve">Проведение работ по содержанию помещений общего пользования, входящих в состав общего имущества МКД, всего, в т.ч. </t>
  </si>
  <si>
    <t>30.12.1</t>
  </si>
  <si>
    <t>ЗП с налогами РТР</t>
  </si>
  <si>
    <t>30.12.2</t>
  </si>
  <si>
    <t>Содержание и ремонт общего имущества МКД - прочие</t>
  </si>
  <si>
    <t>ПРОЧИЕ УСЛУГИ</t>
  </si>
  <si>
    <t>32.1</t>
  </si>
  <si>
    <t>Расходы на оплату охранных услуг</t>
  </si>
  <si>
    <t>32.2</t>
  </si>
  <si>
    <t>Услуги банка</t>
  </si>
  <si>
    <t>32.3</t>
  </si>
  <si>
    <t>Программное обеспечение; оргтехника; ТО компьютеров</t>
  </si>
  <si>
    <t>32.4</t>
  </si>
  <si>
    <t>Абон. плата за телефон</t>
  </si>
  <si>
    <t>32.5</t>
  </si>
  <si>
    <t>32.6</t>
  </si>
  <si>
    <t>Прочие расходы</t>
  </si>
  <si>
    <t>32.7</t>
  </si>
  <si>
    <t>Канцелярские товары</t>
  </si>
  <si>
    <t>32.8</t>
  </si>
  <si>
    <t>32.9</t>
  </si>
  <si>
    <t>Почтовые расходы</t>
  </si>
  <si>
    <t>32.10</t>
  </si>
  <si>
    <t>Единый налог, взимаемый в связи с применением УСН</t>
  </si>
  <si>
    <t>32.11</t>
  </si>
  <si>
    <t>Расходы по содержанию парковочной стоянки, всего:</t>
  </si>
  <si>
    <t>32.11.1</t>
  </si>
  <si>
    <t>ЗП с налогами обслуживающего персонала ПС</t>
  </si>
  <si>
    <t>32.11.2</t>
  </si>
  <si>
    <t>Оплата охранных услуг по договору</t>
  </si>
  <si>
    <t>32.11.3</t>
  </si>
  <si>
    <t>Администратинвый штраф за землю ПС</t>
  </si>
  <si>
    <t>32.11.4</t>
  </si>
  <si>
    <t>Хоз. расходы на ПС</t>
  </si>
  <si>
    <t>32.11.5</t>
  </si>
  <si>
    <t>Расходы по оплате электроэнергии ПС</t>
  </si>
  <si>
    <t>IV</t>
  </si>
  <si>
    <t>ОБЩАЯ СТОИМОСТЬ ПРЕДОСТАВЛЕННЫХ УСЛУГ ПО УПРАВЛЕНИЮ, СОДЕРЖАНИЮ И РЕМОНТУ ОБЩЕГО ИМУЩЕСТВА МКД (стр.28+29+31+33+35)</t>
  </si>
  <si>
    <t>V</t>
  </si>
  <si>
    <t>ФОРМИРОВАНИЕ ФОНДА КАПИТАЛЬНОГО РЕМОНТА ОБЩЕГО ИМУЩЕСТВА МКД (стр.23+24)</t>
  </si>
  <si>
    <t>VI</t>
  </si>
  <si>
    <t>РАЗНИЦА МЕЖДУ НАЧИСЛЕННЫМИ СРЕДСВАМИ И ФАКТИЧЕСКИ ПРЕДОСТАВЛЕННЫМ УСЛУГАМИ ПО УПРАВЛЕНИЮ, СОДЕРЖАНИЮ И РЕМОНТУ ОБЩЕГО ИМУЩЕСТВА МКД (стр.27 - стр.IV)</t>
  </si>
  <si>
    <t>ОБСЛУЖИВАНИЕ ДОМОФОНОВ</t>
  </si>
  <si>
    <t>34.1</t>
  </si>
  <si>
    <t>Целевой взнос "Домофон +ЗУ"</t>
  </si>
  <si>
    <t>34.2</t>
  </si>
  <si>
    <t>Оплата услуг по обслуживанию домофона</t>
  </si>
  <si>
    <t>VII</t>
  </si>
  <si>
    <t>VIII</t>
  </si>
  <si>
    <t xml:space="preserve"> НАЧИСЛЕНО СРЕДСТВ  НА ОПЛАТУ ПРЕДОСТАВЛЕННЫХ КОММУНАЛЬНЫХ УСЛУГ.</t>
  </si>
  <si>
    <t xml:space="preserve">Целевой взнос "Отопление" </t>
  </si>
  <si>
    <t>Целевой взнос "ГВС"</t>
  </si>
  <si>
    <t>Целевой взнос "ХВС"</t>
  </si>
  <si>
    <t>Целевой взнос "Водоотведение"</t>
  </si>
  <si>
    <t>Списание расходов по водопотреблению на общедомовые нужды</t>
  </si>
  <si>
    <t>IХ</t>
  </si>
  <si>
    <t>ПРЕДОСТАВЛЕНО КОММУНАЛЬНЫХ  УСЛУГ.</t>
  </si>
  <si>
    <t>По отоплению с учетом показаний общедомового прибора учета</t>
  </si>
  <si>
    <t>По горячему водоснабжению с учетом показаний общедомового прибора учета</t>
  </si>
  <si>
    <t>По холодному водоснабжению с учетом показаний общедомового прибора учета</t>
  </si>
  <si>
    <t>По канализации с учетом показаний общедомового прибора учета</t>
  </si>
  <si>
    <t>X</t>
  </si>
  <si>
    <t>Разница (перебор или недобор) между начисленными средствами и фактически предоставленными (оплаченными) средствами за Отопление, подлежащая возврату (или добору) собственникам.</t>
  </si>
  <si>
    <t>XI</t>
  </si>
  <si>
    <t>Разница (перебор или недобор) между начисленными средствами и фактически предоставленными (оплаченными) средствами за Горячее водоснабжение, подлежащая возврату (или добору) собственникам.</t>
  </si>
  <si>
    <t>XII</t>
  </si>
  <si>
    <t>Разница (перебор или недобор) между начисленными средствами и фактически предоставленными (оплаченными) средствами за Холодное водоснабжение, подлежащая возврату (или добору) собственникам.</t>
  </si>
  <si>
    <t>XIII</t>
  </si>
  <si>
    <t>Разница (перебор или недобор) между начисленными средствами и фактически предоставленными (оплаченными) средствами за Канализацию, подлежащая возврату (или добору) собственникам.</t>
  </si>
  <si>
    <t>ВСЕГО (стр.VIII+ IX+X+XI)</t>
  </si>
  <si>
    <t>Справочно:</t>
  </si>
  <si>
    <r>
      <t xml:space="preserve">Площадь земельного участка в общем имуществе МКД, </t>
    </r>
    <r>
      <rPr>
        <sz val="11"/>
        <rFont val="Times New Roman"/>
        <family val="1"/>
      </rPr>
      <t>(кв.м)</t>
    </r>
  </si>
  <si>
    <r>
      <t>В</t>
    </r>
    <r>
      <rPr>
        <b/>
        <sz val="13"/>
        <rFont val="Times New Roman"/>
        <family val="1"/>
      </rPr>
      <t>ознаграждение членов и председателя ТСЖ</t>
    </r>
  </si>
  <si>
    <r>
      <t xml:space="preserve">Расходы по оплате электроэнергии на </t>
    </r>
    <r>
      <rPr>
        <sz val="11.5"/>
        <rFont val="Times New Roman"/>
        <family val="1"/>
      </rPr>
      <t>общедомовые нужды</t>
    </r>
  </si>
  <si>
    <r>
      <t xml:space="preserve">Расходы по оплате водоотведения на </t>
    </r>
    <r>
      <rPr>
        <sz val="11.5"/>
        <rFont val="Times New Roman"/>
        <family val="1"/>
      </rPr>
      <t>общедомовые нужды</t>
    </r>
  </si>
  <si>
    <r>
      <t xml:space="preserve">Исполнитель:  _____________________  Контактный тел. </t>
    </r>
    <r>
      <rPr>
        <u val="single"/>
        <sz val="12"/>
        <rFont val="Times New Roman"/>
        <family val="1"/>
      </rPr>
      <t xml:space="preserve"> 8 (495) 925-03-01</t>
    </r>
  </si>
  <si>
    <t>за период с 01.01.2016г. по 31.03.2016г.</t>
  </si>
  <si>
    <t>Факт  за                1 квартал 2016 года (руб.)</t>
  </si>
  <si>
    <t>Факт  за                2 квартал 2016 года (руб.)</t>
  </si>
  <si>
    <t>Факт  за                3 квартал 2016 года (руб.)</t>
  </si>
  <si>
    <t>Факт  за                4 квартал 2016 года (руб.)</t>
  </si>
  <si>
    <t>Факт за        2016 год (руб.)</t>
  </si>
  <si>
    <t>Предоставление доступа к сети Интернет</t>
  </si>
  <si>
    <t>Транспортная карта</t>
  </si>
  <si>
    <t>Разница (перебор) между начисленными средствами и фактически предоставленными (оплаченными) средствами за домофон</t>
  </si>
  <si>
    <t>Остаток денежных средств на Расчетном счете ТСЖ "Надежда"  на 31.03.2016г.</t>
  </si>
  <si>
    <t>Остаток денежных средств на Специальном счете ТСЖ "Надежда"  на 31.03.2013г. (взносы на капитальный ремонт)</t>
  </si>
  <si>
    <t>Остаток целевых средств "Резервный фонд" ТСЖ "Надежда"  на 31.12.2016г.</t>
  </si>
  <si>
    <t xml:space="preserve">                    общая площадь нежилых помещений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</si>
</sst>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u val="single"/>
      <sz val="12"/>
      <name val="Times New Roman"/>
      <family val="1"/>
    </font>
    <font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Fill="1" applyAlignment="1">
      <alignment horizontal="right"/>
    </xf>
    <xf numFmtId="4" fontId="20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top" wrapText="1"/>
    </xf>
    <xf numFmtId="0" fontId="20" fillId="0" borderId="10" xfId="0" applyNumberFormat="1" applyFont="1" applyBorder="1" applyAlignment="1">
      <alignment horizontal="center" vertical="top" wrapText="1"/>
    </xf>
    <xf numFmtId="16" fontId="23" fillId="0" borderId="10" xfId="0" applyNumberFormat="1" applyFont="1" applyBorder="1" applyAlignment="1">
      <alignment horizontal="center" vertical="top" wrapText="1"/>
    </xf>
    <xf numFmtId="2" fontId="21" fillId="0" borderId="0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10" fontId="21" fillId="0" borderId="0" xfId="0" applyNumberFormat="1" applyFont="1" applyBorder="1" applyAlignment="1">
      <alignment horizontal="center" vertical="top" wrapText="1"/>
    </xf>
    <xf numFmtId="2" fontId="20" fillId="0" borderId="0" xfId="0" applyNumberFormat="1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Border="1" applyAlignment="1">
      <alignment horizontal="right" vertical="top" wrapText="1"/>
    </xf>
    <xf numFmtId="2" fontId="28" fillId="0" borderId="0" xfId="0" applyNumberFormat="1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wrapText="1"/>
    </xf>
    <xf numFmtId="2" fontId="20" fillId="0" borderId="11" xfId="0" applyNumberFormat="1" applyFont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4" fontId="20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4" fontId="23" fillId="0" borderId="1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top" wrapText="1"/>
    </xf>
    <xf numFmtId="0" fontId="20" fillId="0" borderId="12" xfId="53" applyFont="1" applyBorder="1" applyAlignment="1">
      <alignment vertical="top" wrapText="1"/>
      <protection/>
    </xf>
    <xf numFmtId="0" fontId="23" fillId="0" borderId="12" xfId="53" applyFont="1" applyBorder="1" applyAlignment="1">
      <alignment vertical="top" wrapText="1"/>
      <protection/>
    </xf>
    <xf numFmtId="0" fontId="23" fillId="0" borderId="12" xfId="53" applyFont="1" applyFill="1" applyBorder="1" applyAlignment="1">
      <alignment vertical="top" wrapText="1"/>
      <protection/>
    </xf>
    <xf numFmtId="0" fontId="23" fillId="0" borderId="12" xfId="0" applyFont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2" fillId="0" borderId="12" xfId="53" applyFont="1" applyBorder="1" applyAlignment="1">
      <alignment vertical="top" wrapText="1"/>
      <protection/>
    </xf>
    <xf numFmtId="0" fontId="20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center" wrapText="1"/>
    </xf>
    <xf numFmtId="0" fontId="29" fillId="0" borderId="12" xfId="53" applyFont="1" applyBorder="1" applyAlignment="1">
      <alignment vertical="top" wrapText="1"/>
      <protection/>
    </xf>
    <xf numFmtId="2" fontId="23" fillId="0" borderId="0" xfId="0" applyNumberFormat="1" applyFont="1" applyFill="1" applyBorder="1" applyAlignment="1">
      <alignment horizontal="right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4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="85" zoomScaleNormal="85" zoomScaleSheetLayoutView="5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8" sqref="H18"/>
    </sheetView>
  </sheetViews>
  <sheetFormatPr defaultColWidth="9.00390625" defaultRowHeight="12.75"/>
  <cols>
    <col min="1" max="1" width="9.00390625" style="28" customWidth="1"/>
    <col min="2" max="2" width="96.75390625" style="28" customWidth="1"/>
    <col min="3" max="3" width="14.375" style="28" customWidth="1"/>
    <col min="4" max="5" width="12.375" style="28" hidden="1" customWidth="1"/>
    <col min="6" max="6" width="12.25390625" style="28" hidden="1" customWidth="1"/>
    <col min="7" max="7" width="12.875" style="47" hidden="1" customWidth="1"/>
    <col min="8" max="8" width="15.375" style="17" customWidth="1"/>
    <col min="9" max="9" width="12.625" style="28" customWidth="1"/>
    <col min="10" max="11" width="6.75390625" style="0" bestFit="1" customWidth="1"/>
    <col min="12" max="12" width="14.375" style="0" customWidth="1"/>
    <col min="13" max="18" width="11.625" style="0" customWidth="1"/>
  </cols>
  <sheetData>
    <row r="1" spans="1:18" ht="18.7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K1" s="4"/>
      <c r="L1" s="4"/>
      <c r="M1" s="4"/>
      <c r="N1" s="4"/>
      <c r="O1" s="4"/>
      <c r="P1" s="4"/>
      <c r="Q1" s="4"/>
      <c r="R1" s="4"/>
    </row>
    <row r="2" spans="1:18" ht="18.75" customHeight="1">
      <c r="A2" s="1" t="s">
        <v>1</v>
      </c>
      <c r="B2" s="1"/>
      <c r="C2" s="1"/>
      <c r="D2" s="1"/>
      <c r="E2" s="1"/>
      <c r="F2" s="1"/>
      <c r="G2" s="1"/>
      <c r="H2" s="2"/>
      <c r="I2" s="3"/>
      <c r="J2" s="4"/>
      <c r="K2" s="4"/>
      <c r="L2" s="4"/>
      <c r="M2" s="4"/>
      <c r="N2" s="4"/>
      <c r="O2" s="4"/>
      <c r="P2" s="4"/>
      <c r="Q2" s="4"/>
      <c r="R2" s="4"/>
    </row>
    <row r="3" spans="1:18" ht="18.75" customHeight="1">
      <c r="A3" s="5" t="s">
        <v>2</v>
      </c>
      <c r="B3" s="5"/>
      <c r="C3" s="5"/>
      <c r="D3" s="5"/>
      <c r="E3" s="5"/>
      <c r="F3" s="5"/>
      <c r="G3" s="5"/>
      <c r="H3" s="2"/>
      <c r="I3" s="3"/>
      <c r="J3" s="4"/>
      <c r="K3" s="4"/>
      <c r="L3" s="4"/>
      <c r="M3" s="4"/>
      <c r="N3" s="4"/>
      <c r="O3" s="4"/>
      <c r="P3" s="4"/>
      <c r="Q3" s="4"/>
      <c r="R3" s="4"/>
    </row>
    <row r="4" spans="1:18" ht="18.75" customHeight="1">
      <c r="A4" s="5" t="s">
        <v>3</v>
      </c>
      <c r="B4" s="5"/>
      <c r="C4" s="5"/>
      <c r="D4" s="5"/>
      <c r="E4" s="5"/>
      <c r="F4" s="5"/>
      <c r="G4" s="5"/>
      <c r="H4" s="2"/>
      <c r="I4" s="3"/>
      <c r="J4" s="4"/>
      <c r="K4" s="4"/>
      <c r="L4" s="4"/>
      <c r="M4" s="4"/>
      <c r="N4" s="4"/>
      <c r="O4" s="4"/>
      <c r="P4" s="4"/>
      <c r="Q4" s="4"/>
      <c r="R4" s="4"/>
    </row>
    <row r="5" spans="1:18" ht="18.75" customHeight="1">
      <c r="A5" s="1" t="s">
        <v>167</v>
      </c>
      <c r="B5" s="1"/>
      <c r="C5" s="1"/>
      <c r="D5" s="1"/>
      <c r="E5" s="1"/>
      <c r="F5" s="1"/>
      <c r="G5" s="1"/>
      <c r="H5" s="2"/>
      <c r="I5" s="3"/>
      <c r="J5" s="4"/>
      <c r="K5" s="4"/>
      <c r="L5" s="4"/>
      <c r="M5" s="4"/>
      <c r="N5" s="4"/>
      <c r="O5" s="4"/>
      <c r="P5" s="4"/>
      <c r="Q5" s="4"/>
      <c r="R5" s="4"/>
    </row>
    <row r="6" spans="1:18" ht="18.75" customHeight="1">
      <c r="A6" s="3"/>
      <c r="B6" s="3"/>
      <c r="C6" s="3"/>
      <c r="D6" s="3"/>
      <c r="E6" s="3"/>
      <c r="F6" s="3"/>
      <c r="G6" s="6"/>
      <c r="H6" s="2"/>
      <c r="I6" s="3"/>
      <c r="J6" s="4"/>
      <c r="K6" s="4"/>
      <c r="L6" s="4"/>
      <c r="M6" s="4"/>
      <c r="N6" s="4"/>
      <c r="O6" s="4"/>
      <c r="P6" s="4"/>
      <c r="Q6" s="4"/>
      <c r="R6" s="4"/>
    </row>
    <row r="7" spans="1:18" ht="78.75">
      <c r="A7" s="7"/>
      <c r="B7" s="49" t="s">
        <v>4</v>
      </c>
      <c r="C7" s="7" t="s">
        <v>168</v>
      </c>
      <c r="D7" s="7" t="s">
        <v>169</v>
      </c>
      <c r="E7" s="7" t="s">
        <v>170</v>
      </c>
      <c r="F7" s="7" t="s">
        <v>171</v>
      </c>
      <c r="G7" s="8" t="s">
        <v>172</v>
      </c>
      <c r="H7" s="2"/>
      <c r="I7" s="3"/>
      <c r="J7" s="4"/>
      <c r="K7" s="4"/>
      <c r="L7" s="4"/>
      <c r="M7" s="4"/>
      <c r="N7" s="4"/>
      <c r="O7" s="4"/>
      <c r="P7" s="4"/>
      <c r="Q7" s="4"/>
      <c r="R7" s="4"/>
    </row>
    <row r="8" spans="1:18" ht="18.75">
      <c r="A8" s="7" t="s">
        <v>5</v>
      </c>
      <c r="B8" s="50" t="s">
        <v>6</v>
      </c>
      <c r="C8" s="68"/>
      <c r="D8" s="68"/>
      <c r="E8" s="68"/>
      <c r="F8" s="68"/>
      <c r="G8" s="68"/>
      <c r="H8" s="2"/>
      <c r="I8" s="3"/>
      <c r="J8" s="4"/>
      <c r="K8" s="4"/>
      <c r="L8" s="4"/>
      <c r="M8" s="4"/>
      <c r="N8" s="4"/>
      <c r="O8" s="4"/>
      <c r="P8" s="4"/>
      <c r="Q8" s="4"/>
      <c r="R8" s="4"/>
    </row>
    <row r="9" spans="1:18" ht="18" customHeight="1">
      <c r="A9" s="9">
        <v>1</v>
      </c>
      <c r="B9" s="51" t="s">
        <v>7</v>
      </c>
      <c r="C9" s="68" t="s">
        <v>8</v>
      </c>
      <c r="D9" s="68"/>
      <c r="E9" s="68"/>
      <c r="F9" s="68"/>
      <c r="G9" s="68"/>
      <c r="H9" s="2"/>
      <c r="I9" s="3"/>
      <c r="J9" s="4"/>
      <c r="K9" s="4"/>
      <c r="L9" s="4"/>
      <c r="M9" s="4"/>
      <c r="N9" s="4"/>
      <c r="O9" s="4"/>
      <c r="P9" s="4"/>
      <c r="Q9" s="4"/>
      <c r="R9" s="4"/>
    </row>
    <row r="10" spans="1:18" ht="18.75">
      <c r="A10" s="9">
        <v>2</v>
      </c>
      <c r="B10" s="51" t="s">
        <v>9</v>
      </c>
      <c r="C10" s="68">
        <v>10</v>
      </c>
      <c r="D10" s="68"/>
      <c r="E10" s="68"/>
      <c r="F10" s="68"/>
      <c r="G10" s="68"/>
      <c r="H10" s="2"/>
      <c r="I10" s="3"/>
      <c r="J10" s="4"/>
      <c r="K10" s="4"/>
      <c r="L10" s="4"/>
      <c r="M10" s="4"/>
      <c r="N10" s="4"/>
      <c r="O10" s="4"/>
      <c r="P10" s="4"/>
      <c r="Q10" s="4"/>
      <c r="R10" s="4"/>
    </row>
    <row r="11" spans="1:18" ht="18.75">
      <c r="A11" s="9">
        <v>3</v>
      </c>
      <c r="B11" s="51" t="s">
        <v>10</v>
      </c>
      <c r="C11" s="68">
        <v>2</v>
      </c>
      <c r="D11" s="68"/>
      <c r="E11" s="68"/>
      <c r="F11" s="68"/>
      <c r="G11" s="68"/>
      <c r="H11" s="2"/>
      <c r="I11" s="3"/>
      <c r="J11" s="4"/>
      <c r="K11" s="4"/>
      <c r="L11" s="4"/>
      <c r="M11" s="4"/>
      <c r="N11" s="4"/>
      <c r="O11" s="4"/>
      <c r="P11" s="4"/>
      <c r="Q11" s="4"/>
      <c r="R11" s="4"/>
    </row>
    <row r="12" spans="1:18" ht="18.75">
      <c r="A12" s="9">
        <v>4</v>
      </c>
      <c r="B12" s="51" t="s">
        <v>11</v>
      </c>
      <c r="C12" s="68">
        <v>72</v>
      </c>
      <c r="D12" s="68"/>
      <c r="E12" s="68"/>
      <c r="F12" s="68"/>
      <c r="G12" s="68"/>
      <c r="H12" s="2"/>
      <c r="I12" s="3"/>
      <c r="J12" s="4"/>
      <c r="K12" s="4"/>
      <c r="L12" s="4"/>
      <c r="M12" s="4"/>
      <c r="N12" s="4"/>
      <c r="O12" s="4"/>
      <c r="P12" s="4"/>
      <c r="Q12" s="4"/>
      <c r="R12" s="4"/>
    </row>
    <row r="13" spans="1:18" ht="18.75">
      <c r="A13" s="9">
        <v>5</v>
      </c>
      <c r="B13" s="51" t="s">
        <v>12</v>
      </c>
      <c r="C13" s="69">
        <v>6218.4</v>
      </c>
      <c r="D13" s="69"/>
      <c r="E13" s="69"/>
      <c r="F13" s="69"/>
      <c r="G13" s="69"/>
      <c r="H13" s="2"/>
      <c r="I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31.5">
      <c r="A14" s="9">
        <v>6</v>
      </c>
      <c r="B14" s="51" t="s">
        <v>13</v>
      </c>
      <c r="C14" s="69">
        <f>SUM(C15:G16)</f>
        <v>4419.2</v>
      </c>
      <c r="D14" s="69"/>
      <c r="E14" s="69"/>
      <c r="F14" s="69"/>
      <c r="G14" s="69"/>
      <c r="H14" s="2"/>
      <c r="I14" s="3"/>
      <c r="J14" s="4"/>
      <c r="K14" s="4"/>
      <c r="L14" s="4"/>
      <c r="M14" s="4"/>
      <c r="N14" s="4"/>
      <c r="O14" s="4"/>
      <c r="P14" s="4"/>
      <c r="Q14" s="4"/>
      <c r="R14" s="4"/>
    </row>
    <row r="15" spans="1:18" ht="18.75">
      <c r="A15" s="9" t="s">
        <v>14</v>
      </c>
      <c r="B15" s="51" t="s">
        <v>15</v>
      </c>
      <c r="C15" s="70">
        <v>3936.5</v>
      </c>
      <c r="D15" s="70"/>
      <c r="E15" s="70"/>
      <c r="F15" s="70"/>
      <c r="G15" s="70"/>
      <c r="H15" s="2"/>
      <c r="I15" s="3"/>
      <c r="J15" s="4"/>
      <c r="K15" s="4"/>
      <c r="L15" s="4"/>
      <c r="M15" s="4"/>
      <c r="N15" s="4"/>
      <c r="O15" s="4"/>
      <c r="P15" s="4"/>
      <c r="Q15" s="4"/>
      <c r="R15" s="4"/>
    </row>
    <row r="16" spans="1:18" ht="18.75">
      <c r="A16" s="9" t="s">
        <v>16</v>
      </c>
      <c r="B16" s="51" t="s">
        <v>179</v>
      </c>
      <c r="C16" s="70">
        <v>482.7</v>
      </c>
      <c r="D16" s="70"/>
      <c r="E16" s="70"/>
      <c r="F16" s="70"/>
      <c r="G16" s="70"/>
      <c r="H16" s="2"/>
      <c r="I16" s="3"/>
      <c r="J16" s="4"/>
      <c r="K16" s="4"/>
      <c r="L16" s="4"/>
      <c r="M16" s="4"/>
      <c r="N16" s="4"/>
      <c r="O16" s="4"/>
      <c r="P16" s="4"/>
      <c r="Q16" s="4"/>
      <c r="R16" s="4"/>
    </row>
    <row r="17" spans="1:18" ht="31.5">
      <c r="A17" s="9">
        <v>7</v>
      </c>
      <c r="B17" s="51" t="s">
        <v>17</v>
      </c>
      <c r="C17" s="69">
        <v>1799.2</v>
      </c>
      <c r="D17" s="69"/>
      <c r="E17" s="69"/>
      <c r="F17" s="69"/>
      <c r="G17" s="69"/>
      <c r="H17" s="2"/>
      <c r="I17" s="3"/>
      <c r="J17" s="4"/>
      <c r="K17" s="4"/>
      <c r="L17" s="4"/>
      <c r="M17" s="4"/>
      <c r="N17" s="4"/>
      <c r="O17" s="4"/>
      <c r="P17" s="4"/>
      <c r="Q17" s="4"/>
      <c r="R17" s="4"/>
    </row>
    <row r="18" spans="1:18" ht="18.75">
      <c r="A18" s="9">
        <v>8</v>
      </c>
      <c r="B18" s="51" t="s">
        <v>162</v>
      </c>
      <c r="C18" s="68">
        <v>0</v>
      </c>
      <c r="D18" s="68"/>
      <c r="E18" s="68"/>
      <c r="F18" s="68"/>
      <c r="G18" s="68"/>
      <c r="H18" s="2"/>
      <c r="I18" s="3"/>
      <c r="J18" s="4"/>
      <c r="K18" s="4"/>
      <c r="L18" s="4"/>
      <c r="M18" s="4"/>
      <c r="N18" s="4"/>
      <c r="O18" s="4"/>
      <c r="P18" s="4"/>
      <c r="Q18" s="4"/>
      <c r="R18" s="4"/>
    </row>
    <row r="19" spans="1:18" ht="18.75">
      <c r="A19" s="9">
        <v>9</v>
      </c>
      <c r="B19" s="51" t="s">
        <v>18</v>
      </c>
      <c r="C19" s="68">
        <v>10</v>
      </c>
      <c r="D19" s="68"/>
      <c r="E19" s="68"/>
      <c r="F19" s="68"/>
      <c r="G19" s="68"/>
      <c r="H19" s="2"/>
      <c r="I19" s="3"/>
      <c r="J19" s="4"/>
      <c r="K19" s="4"/>
      <c r="L19" s="4"/>
      <c r="M19" s="4"/>
      <c r="N19" s="4"/>
      <c r="O19" s="4"/>
      <c r="P19" s="4"/>
      <c r="Q19" s="4"/>
      <c r="R19" s="4"/>
    </row>
    <row r="20" spans="1:18" ht="28.5">
      <c r="A20" s="7" t="s">
        <v>19</v>
      </c>
      <c r="B20" s="50" t="s">
        <v>20</v>
      </c>
      <c r="C20" s="11"/>
      <c r="D20" s="11"/>
      <c r="E20" s="11"/>
      <c r="F20" s="11"/>
      <c r="G20" s="12"/>
      <c r="H20" s="2"/>
      <c r="I20" s="3"/>
      <c r="J20" s="4"/>
      <c r="K20" s="4"/>
      <c r="L20" s="4"/>
      <c r="M20" s="4"/>
      <c r="N20" s="4"/>
      <c r="O20" s="4"/>
      <c r="P20" s="4"/>
      <c r="Q20" s="4"/>
      <c r="R20" s="4"/>
    </row>
    <row r="21" spans="1:18" ht="18.75">
      <c r="A21" s="13">
        <v>10</v>
      </c>
      <c r="B21" s="52" t="s">
        <v>21</v>
      </c>
      <c r="C21" s="11">
        <v>303470.25</v>
      </c>
      <c r="D21" s="11"/>
      <c r="E21" s="11"/>
      <c r="F21" s="11"/>
      <c r="G21" s="12">
        <f aca="true" t="shared" si="0" ref="G21:G37">SUM(C21:F21)</f>
        <v>303470.25</v>
      </c>
      <c r="H21" s="2"/>
      <c r="I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31.5">
      <c r="A22" s="14" t="s">
        <v>22</v>
      </c>
      <c r="B22" s="52" t="s">
        <v>23</v>
      </c>
      <c r="C22" s="15">
        <v>17797.53</v>
      </c>
      <c r="D22" s="15"/>
      <c r="E22" s="15"/>
      <c r="F22" s="15"/>
      <c r="G22" s="16">
        <f t="shared" si="0"/>
        <v>17797.53</v>
      </c>
      <c r="H22" s="2"/>
      <c r="I22" s="3"/>
      <c r="J22" s="4"/>
      <c r="K22" s="4"/>
      <c r="L22" s="4"/>
      <c r="M22" s="4"/>
      <c r="N22" s="4"/>
      <c r="O22" s="4"/>
      <c r="P22" s="4"/>
      <c r="Q22" s="4"/>
      <c r="R22" s="4"/>
    </row>
    <row r="23" spans="1:18" ht="18.75">
      <c r="A23" s="13">
        <v>11</v>
      </c>
      <c r="B23" s="52" t="s">
        <v>24</v>
      </c>
      <c r="C23" s="11">
        <v>0</v>
      </c>
      <c r="D23" s="11"/>
      <c r="E23" s="11"/>
      <c r="F23" s="11"/>
      <c r="G23" s="12">
        <f t="shared" si="0"/>
        <v>0</v>
      </c>
      <c r="H23" s="2"/>
      <c r="I23" s="3"/>
      <c r="J23" s="4"/>
      <c r="K23" s="4"/>
      <c r="L23" s="4"/>
      <c r="M23" s="4"/>
      <c r="N23" s="4"/>
      <c r="O23" s="4"/>
      <c r="P23" s="4"/>
      <c r="Q23" s="4"/>
      <c r="R23" s="4"/>
    </row>
    <row r="24" spans="1:18" ht="18.75">
      <c r="A24" s="13">
        <v>12</v>
      </c>
      <c r="B24" s="52" t="s">
        <v>25</v>
      </c>
      <c r="C24" s="11">
        <v>90856.5</v>
      </c>
      <c r="D24" s="11"/>
      <c r="E24" s="11"/>
      <c r="F24" s="11"/>
      <c r="G24" s="12">
        <f t="shared" si="0"/>
        <v>90856.5</v>
      </c>
      <c r="H24" s="2"/>
      <c r="I24" s="3"/>
      <c r="J24" s="4"/>
      <c r="K24" s="4"/>
      <c r="L24" s="4"/>
      <c r="M24" s="4"/>
      <c r="N24" s="4"/>
      <c r="O24" s="4"/>
      <c r="P24" s="4"/>
      <c r="Q24" s="4"/>
      <c r="R24" s="4"/>
    </row>
    <row r="25" spans="1:18" ht="18.75">
      <c r="A25" s="13">
        <v>13</v>
      </c>
      <c r="B25" s="52" t="s">
        <v>26</v>
      </c>
      <c r="C25" s="11">
        <v>88260.6</v>
      </c>
      <c r="D25" s="11"/>
      <c r="E25" s="11"/>
      <c r="F25" s="11"/>
      <c r="G25" s="12">
        <f t="shared" si="0"/>
        <v>88260.6</v>
      </c>
      <c r="I25" s="3"/>
      <c r="J25" s="4"/>
      <c r="K25" s="4"/>
      <c r="L25" s="4"/>
      <c r="M25" s="4"/>
      <c r="N25" s="4"/>
      <c r="O25" s="4"/>
      <c r="P25" s="4"/>
      <c r="Q25" s="4"/>
      <c r="R25" s="4"/>
    </row>
    <row r="26" spans="1:18" ht="18.75">
      <c r="A26" s="13">
        <v>14</v>
      </c>
      <c r="B26" s="52" t="s">
        <v>27</v>
      </c>
      <c r="C26" s="11">
        <v>51895.8</v>
      </c>
      <c r="D26" s="11"/>
      <c r="E26" s="11"/>
      <c r="F26" s="11"/>
      <c r="G26" s="12">
        <f t="shared" si="0"/>
        <v>51895.8</v>
      </c>
      <c r="H26" s="2"/>
      <c r="I26" s="3"/>
      <c r="J26" s="4"/>
      <c r="K26" s="4"/>
      <c r="L26" s="4"/>
      <c r="M26" s="4"/>
      <c r="N26" s="4"/>
      <c r="O26" s="4"/>
      <c r="P26" s="4"/>
      <c r="Q26" s="4"/>
      <c r="R26" s="4"/>
    </row>
    <row r="27" spans="1:18" ht="18.75">
      <c r="A27" s="13">
        <v>15</v>
      </c>
      <c r="B27" s="52" t="s">
        <v>28</v>
      </c>
      <c r="C27" s="11">
        <v>216880</v>
      </c>
      <c r="D27" s="11"/>
      <c r="E27" s="11"/>
      <c r="F27" s="11"/>
      <c r="G27" s="12">
        <f t="shared" si="0"/>
        <v>216880</v>
      </c>
      <c r="H27" s="2"/>
      <c r="I27" s="3"/>
      <c r="J27" s="4"/>
      <c r="K27" s="4"/>
      <c r="L27" s="4"/>
      <c r="M27" s="4"/>
      <c r="N27" s="4"/>
      <c r="O27" s="4"/>
      <c r="P27" s="4"/>
      <c r="Q27" s="4"/>
      <c r="R27" s="4"/>
    </row>
    <row r="28" spans="1:18" ht="18.75">
      <c r="A28" s="13">
        <v>16</v>
      </c>
      <c r="B28" s="52" t="s">
        <v>29</v>
      </c>
      <c r="C28" s="11">
        <v>4500</v>
      </c>
      <c r="D28" s="11"/>
      <c r="E28" s="11"/>
      <c r="F28" s="11"/>
      <c r="G28" s="12">
        <f t="shared" si="0"/>
        <v>4500</v>
      </c>
      <c r="H28" s="2"/>
      <c r="I28" s="3"/>
      <c r="J28" s="4"/>
      <c r="K28" s="4"/>
      <c r="L28" s="4"/>
      <c r="M28" s="4"/>
      <c r="N28" s="4"/>
      <c r="O28" s="4"/>
      <c r="P28" s="4"/>
      <c r="Q28" s="4"/>
      <c r="R28" s="4"/>
    </row>
    <row r="29" spans="1:18" ht="18.75">
      <c r="A29" s="13">
        <v>17</v>
      </c>
      <c r="B29" s="52" t="s">
        <v>30</v>
      </c>
      <c r="C29" s="11">
        <v>0</v>
      </c>
      <c r="D29" s="11"/>
      <c r="E29" s="11"/>
      <c r="F29" s="11"/>
      <c r="G29" s="12">
        <f t="shared" si="0"/>
        <v>0</v>
      </c>
      <c r="H29" s="2"/>
      <c r="I29" s="3"/>
      <c r="J29" s="4"/>
      <c r="K29" s="4"/>
      <c r="L29" s="4"/>
      <c r="M29" s="4"/>
      <c r="N29" s="4"/>
      <c r="O29" s="4"/>
      <c r="P29" s="4"/>
      <c r="Q29" s="4"/>
      <c r="R29" s="4"/>
    </row>
    <row r="30" spans="1:18" ht="18.75">
      <c r="A30" s="13">
        <v>18</v>
      </c>
      <c r="B30" s="51" t="s">
        <v>31</v>
      </c>
      <c r="C30" s="11">
        <v>534070.32</v>
      </c>
      <c r="D30" s="18"/>
      <c r="E30" s="11"/>
      <c r="F30" s="11"/>
      <c r="G30" s="12">
        <f t="shared" si="0"/>
        <v>534070.32</v>
      </c>
      <c r="H30" s="2"/>
      <c r="I30" s="3"/>
      <c r="J30" s="4"/>
      <c r="K30" s="4"/>
      <c r="L30" s="4"/>
      <c r="M30" s="4"/>
      <c r="N30" s="4"/>
      <c r="O30" s="4"/>
      <c r="P30" s="4"/>
      <c r="Q30" s="4"/>
      <c r="R30" s="4"/>
    </row>
    <row r="31" spans="1:18" ht="18.75">
      <c r="A31" s="13">
        <v>19</v>
      </c>
      <c r="B31" s="52" t="s">
        <v>32</v>
      </c>
      <c r="C31" s="11">
        <v>-76010.76</v>
      </c>
      <c r="D31" s="11"/>
      <c r="E31" s="11"/>
      <c r="F31" s="11"/>
      <c r="G31" s="12">
        <f t="shared" si="0"/>
        <v>-76010.76</v>
      </c>
      <c r="H31" s="2"/>
      <c r="I31" s="3"/>
      <c r="J31" s="4"/>
      <c r="K31" s="4"/>
      <c r="L31" s="4"/>
      <c r="M31" s="4"/>
      <c r="N31" s="4"/>
      <c r="O31" s="4"/>
      <c r="P31" s="4"/>
      <c r="Q31" s="4"/>
      <c r="R31" s="4"/>
    </row>
    <row r="32" spans="1:18" ht="31.5">
      <c r="A32" s="13">
        <v>20</v>
      </c>
      <c r="B32" s="52" t="s">
        <v>33</v>
      </c>
      <c r="C32" s="11">
        <v>-29770.5</v>
      </c>
      <c r="D32" s="11"/>
      <c r="E32" s="11"/>
      <c r="F32" s="11"/>
      <c r="G32" s="12">
        <f t="shared" si="0"/>
        <v>-29770.5</v>
      </c>
      <c r="H32" s="2"/>
      <c r="I32" s="3"/>
      <c r="J32" s="4"/>
      <c r="K32" s="4"/>
      <c r="L32" s="4"/>
      <c r="M32" s="4"/>
      <c r="N32" s="4"/>
      <c r="O32" s="4"/>
      <c r="P32" s="4"/>
      <c r="Q32" s="4"/>
      <c r="R32" s="4"/>
    </row>
    <row r="33" spans="1:18" ht="31.5">
      <c r="A33" s="13">
        <v>21</v>
      </c>
      <c r="B33" s="51" t="s">
        <v>34</v>
      </c>
      <c r="C33" s="11">
        <v>0</v>
      </c>
      <c r="D33" s="11"/>
      <c r="E33" s="11"/>
      <c r="F33" s="11"/>
      <c r="G33" s="12">
        <f t="shared" si="0"/>
        <v>0</v>
      </c>
      <c r="H33" s="2"/>
      <c r="I33" s="3"/>
      <c r="J33" s="4"/>
      <c r="K33" s="4"/>
      <c r="L33" s="4"/>
      <c r="M33" s="4"/>
      <c r="N33" s="4"/>
      <c r="O33" s="4"/>
      <c r="P33" s="4"/>
      <c r="Q33" s="4"/>
      <c r="R33" s="4"/>
    </row>
    <row r="34" spans="1:18" ht="18.75">
      <c r="A34" s="13">
        <v>22</v>
      </c>
      <c r="B34" s="51" t="s">
        <v>35</v>
      </c>
      <c r="C34" s="11">
        <f>SUM(C35:C35)</f>
        <v>0</v>
      </c>
      <c r="D34" s="11">
        <f>SUM(D35:D35)</f>
        <v>0</v>
      </c>
      <c r="E34" s="11">
        <f>SUM(E35:E35)</f>
        <v>0</v>
      </c>
      <c r="F34" s="11">
        <f>SUM(F35:F35)</f>
        <v>0</v>
      </c>
      <c r="G34" s="12">
        <f t="shared" si="0"/>
        <v>0</v>
      </c>
      <c r="H34" s="2"/>
      <c r="I34" s="3"/>
      <c r="J34" s="4"/>
      <c r="K34" s="4"/>
      <c r="L34" s="4"/>
      <c r="M34" s="4"/>
      <c r="N34" s="4"/>
      <c r="O34" s="4"/>
      <c r="P34" s="4"/>
      <c r="Q34" s="4"/>
      <c r="R34" s="4"/>
    </row>
    <row r="35" spans="1:18" ht="18.75">
      <c r="A35" s="14" t="s">
        <v>36</v>
      </c>
      <c r="B35" s="51" t="s">
        <v>37</v>
      </c>
      <c r="C35" s="15">
        <v>0</v>
      </c>
      <c r="D35" s="15">
        <v>0</v>
      </c>
      <c r="E35" s="15">
        <v>0</v>
      </c>
      <c r="F35" s="15">
        <v>0</v>
      </c>
      <c r="G35" s="16">
        <f t="shared" si="0"/>
        <v>0</v>
      </c>
      <c r="H35" s="2"/>
      <c r="I35" s="3"/>
      <c r="J35" s="4"/>
      <c r="K35" s="4"/>
      <c r="L35" s="4"/>
      <c r="M35" s="4"/>
      <c r="N35" s="4"/>
      <c r="O35" s="4"/>
      <c r="P35" s="4"/>
      <c r="Q35" s="4"/>
      <c r="R35" s="4"/>
    </row>
    <row r="36" spans="1:18" ht="18.75">
      <c r="A36" s="13">
        <v>23</v>
      </c>
      <c r="B36" s="52" t="s">
        <v>38</v>
      </c>
      <c r="C36" s="11">
        <v>194692.5</v>
      </c>
      <c r="D36" s="11"/>
      <c r="E36" s="11"/>
      <c r="F36" s="11"/>
      <c r="G36" s="12">
        <f t="shared" si="0"/>
        <v>194692.5</v>
      </c>
      <c r="H36" s="2"/>
      <c r="I36" s="3"/>
      <c r="J36" s="4"/>
      <c r="K36" s="4"/>
      <c r="L36" s="4"/>
      <c r="M36" s="4"/>
      <c r="N36" s="4"/>
      <c r="O36" s="4"/>
      <c r="P36" s="4"/>
      <c r="Q36" s="4"/>
      <c r="R36" s="4"/>
    </row>
    <row r="37" spans="1:18" ht="18.75">
      <c r="A37" s="13">
        <v>24</v>
      </c>
      <c r="B37" s="51" t="s">
        <v>39</v>
      </c>
      <c r="C37" s="11">
        <v>210.48</v>
      </c>
      <c r="D37" s="11"/>
      <c r="E37" s="11"/>
      <c r="F37" s="11"/>
      <c r="G37" s="12">
        <f t="shared" si="0"/>
        <v>210.48</v>
      </c>
      <c r="H37" s="2"/>
      <c r="I37" s="3"/>
      <c r="J37" s="4"/>
      <c r="K37" s="4"/>
      <c r="L37" s="4"/>
      <c r="M37" s="4"/>
      <c r="N37" s="4"/>
      <c r="O37" s="4"/>
      <c r="P37" s="4"/>
      <c r="Q37" s="4"/>
      <c r="R37" s="4"/>
    </row>
    <row r="38" spans="1:18" ht="18.75">
      <c r="A38" s="7">
        <v>25</v>
      </c>
      <c r="B38" s="53" t="s">
        <v>40</v>
      </c>
      <c r="C38" s="18">
        <f>C21+SUM(C23:C34)+C36+C37</f>
        <v>1379055.19</v>
      </c>
      <c r="D38" s="18">
        <f>D21+SUM(D23:D34)+D36+D37</f>
        <v>0</v>
      </c>
      <c r="E38" s="18">
        <f>E21+SUM(E23:E34)+E36+E37</f>
        <v>0</v>
      </c>
      <c r="F38" s="18">
        <f>F21+SUM(F23:F34)+F36+F37</f>
        <v>0</v>
      </c>
      <c r="G38" s="18">
        <f>G21+SUM(G23:G34)+G36+G37</f>
        <v>1379055.19</v>
      </c>
      <c r="I38" s="3"/>
      <c r="J38" s="4"/>
      <c r="K38" s="4"/>
      <c r="L38" s="4"/>
      <c r="M38" s="4"/>
      <c r="N38" s="4"/>
      <c r="O38" s="4"/>
      <c r="P38" s="4"/>
      <c r="Q38" s="4"/>
      <c r="R38" s="4"/>
    </row>
    <row r="39" spans="1:18" ht="28.5">
      <c r="A39" s="7" t="s">
        <v>41</v>
      </c>
      <c r="B39" s="50" t="s">
        <v>42</v>
      </c>
      <c r="C39" s="19"/>
      <c r="D39" s="19"/>
      <c r="E39" s="19"/>
      <c r="F39" s="19"/>
      <c r="G39" s="18"/>
      <c r="H39" s="2"/>
      <c r="I39" s="3"/>
      <c r="J39" s="4"/>
      <c r="K39" s="4"/>
      <c r="L39" s="4"/>
      <c r="M39" s="4"/>
      <c r="N39" s="4"/>
      <c r="O39" s="4"/>
      <c r="P39" s="4"/>
      <c r="Q39" s="4"/>
      <c r="R39" s="4"/>
    </row>
    <row r="40" spans="1:18" ht="18.75">
      <c r="A40" s="20">
        <v>26</v>
      </c>
      <c r="B40" s="54" t="s">
        <v>43</v>
      </c>
      <c r="C40" s="19">
        <v>380548.2</v>
      </c>
      <c r="D40" s="18"/>
      <c r="E40" s="18"/>
      <c r="F40" s="18"/>
      <c r="G40" s="18">
        <f>SUM(C40:F40)</f>
        <v>380548.2</v>
      </c>
      <c r="H40" s="2"/>
      <c r="I40" s="3"/>
      <c r="J40" s="4"/>
      <c r="K40" s="4"/>
      <c r="L40" s="4"/>
      <c r="M40" s="4"/>
      <c r="N40" s="4"/>
      <c r="O40" s="4"/>
      <c r="P40" s="4"/>
      <c r="Q40" s="4"/>
      <c r="R40" s="4"/>
    </row>
    <row r="41" spans="1:18" ht="18.75">
      <c r="A41" s="7">
        <v>27</v>
      </c>
      <c r="B41" s="53" t="s">
        <v>163</v>
      </c>
      <c r="C41" s="18">
        <v>87000</v>
      </c>
      <c r="D41" s="18"/>
      <c r="E41" s="18"/>
      <c r="F41" s="18"/>
      <c r="G41" s="18">
        <f>SUM(C41:F41)</f>
        <v>87000</v>
      </c>
      <c r="H41" s="2"/>
      <c r="I41" s="3"/>
      <c r="J41" s="4"/>
      <c r="K41" s="4"/>
      <c r="L41" s="4"/>
      <c r="M41" s="4"/>
      <c r="N41" s="4"/>
      <c r="O41" s="4"/>
      <c r="P41" s="4"/>
      <c r="Q41" s="4"/>
      <c r="R41" s="4"/>
    </row>
    <row r="42" spans="1:18" ht="18" customHeight="1">
      <c r="A42" s="20">
        <v>28</v>
      </c>
      <c r="B42" s="54" t="s">
        <v>44</v>
      </c>
      <c r="C42" s="11"/>
      <c r="D42" s="12"/>
      <c r="E42" s="11"/>
      <c r="F42" s="11"/>
      <c r="G42" s="12"/>
      <c r="H42" s="2"/>
      <c r="I42" s="3"/>
      <c r="J42" s="4"/>
      <c r="K42" s="4"/>
      <c r="L42" s="4"/>
      <c r="M42" s="4"/>
      <c r="N42" s="4"/>
      <c r="O42" s="4"/>
      <c r="P42" s="4"/>
      <c r="Q42" s="4"/>
      <c r="R42" s="4"/>
    </row>
    <row r="43" spans="1:18" ht="18" customHeight="1">
      <c r="A43" s="20"/>
      <c r="B43" s="55" t="s">
        <v>45</v>
      </c>
      <c r="C43" s="11"/>
      <c r="D43" s="12"/>
      <c r="E43" s="11"/>
      <c r="F43" s="11"/>
      <c r="G43" s="12"/>
      <c r="H43" s="2"/>
      <c r="I43" s="3"/>
      <c r="J43" s="4"/>
      <c r="K43" s="4"/>
      <c r="L43" s="4"/>
      <c r="M43" s="4"/>
      <c r="N43" s="4"/>
      <c r="O43" s="4"/>
      <c r="P43" s="4"/>
      <c r="Q43" s="4"/>
      <c r="R43" s="4"/>
    </row>
    <row r="44" spans="1:18" ht="31.5">
      <c r="A44" s="21" t="s">
        <v>46</v>
      </c>
      <c r="B44" s="55" t="s">
        <v>47</v>
      </c>
      <c r="C44" s="11">
        <f>SUM(C45:C46)</f>
        <v>55353</v>
      </c>
      <c r="D44" s="12">
        <f>SUM(D45:D46)</f>
        <v>0</v>
      </c>
      <c r="E44" s="12">
        <f>SUM(E45:E46)</f>
        <v>0</v>
      </c>
      <c r="F44" s="11">
        <f>SUM(F45:F46)</f>
        <v>0</v>
      </c>
      <c r="G44" s="12">
        <f>SUM(G45:G46)</f>
        <v>55353</v>
      </c>
      <c r="H44" s="2"/>
      <c r="I44" s="3"/>
      <c r="J44" s="4"/>
      <c r="K44" s="4"/>
      <c r="L44" s="4"/>
      <c r="M44" s="4"/>
      <c r="N44" s="4"/>
      <c r="O44" s="4"/>
      <c r="P44" s="4"/>
      <c r="Q44" s="4"/>
      <c r="R44" s="4"/>
    </row>
    <row r="45" spans="1:18" ht="18.75">
      <c r="A45" s="21" t="s">
        <v>48</v>
      </c>
      <c r="B45" s="55" t="s">
        <v>49</v>
      </c>
      <c r="C45" s="15">
        <v>54684</v>
      </c>
      <c r="D45" s="16"/>
      <c r="E45" s="15"/>
      <c r="F45" s="16"/>
      <c r="G45" s="16">
        <f aca="true" t="shared" si="1" ref="G45:G50">SUM(C45:F45)</f>
        <v>54684</v>
      </c>
      <c r="H45" s="2"/>
      <c r="I45" s="3"/>
      <c r="J45" s="4"/>
      <c r="K45" s="4"/>
      <c r="L45" s="4"/>
      <c r="M45" s="4"/>
      <c r="N45" s="4"/>
      <c r="O45" s="4"/>
      <c r="P45" s="4"/>
      <c r="Q45" s="4"/>
      <c r="R45" s="4"/>
    </row>
    <row r="46" spans="1:18" ht="18.75">
      <c r="A46" s="21" t="s">
        <v>50</v>
      </c>
      <c r="B46" s="55" t="s">
        <v>51</v>
      </c>
      <c r="C46" s="16">
        <v>669</v>
      </c>
      <c r="D46" s="16"/>
      <c r="E46" s="16"/>
      <c r="F46" s="16"/>
      <c r="G46" s="16">
        <f t="shared" si="1"/>
        <v>669</v>
      </c>
      <c r="H46" s="2"/>
      <c r="I46" s="3"/>
      <c r="J46" s="4"/>
      <c r="K46" s="4"/>
      <c r="L46" s="4"/>
      <c r="M46" s="4"/>
      <c r="N46" s="4"/>
      <c r="O46" s="4"/>
      <c r="P46" s="4"/>
      <c r="Q46" s="4"/>
      <c r="R46" s="4"/>
    </row>
    <row r="47" spans="1:18" ht="18.75">
      <c r="A47" s="14" t="s">
        <v>52</v>
      </c>
      <c r="B47" s="55" t="s">
        <v>53</v>
      </c>
      <c r="C47" s="11">
        <v>27342</v>
      </c>
      <c r="D47" s="12"/>
      <c r="E47" s="12"/>
      <c r="F47" s="12"/>
      <c r="G47" s="12">
        <f t="shared" si="1"/>
        <v>27342</v>
      </c>
      <c r="H47" s="2"/>
      <c r="I47" s="3"/>
      <c r="J47" s="4"/>
      <c r="K47" s="4"/>
      <c r="L47" s="4"/>
      <c r="M47" s="4"/>
      <c r="N47" s="4"/>
      <c r="O47" s="4"/>
      <c r="P47" s="4"/>
      <c r="Q47" s="4"/>
      <c r="R47" s="4"/>
    </row>
    <row r="48" spans="1:18" ht="18.75">
      <c r="A48" s="14" t="s">
        <v>54</v>
      </c>
      <c r="B48" s="56" t="s">
        <v>55</v>
      </c>
      <c r="C48" s="11">
        <v>4286.76</v>
      </c>
      <c r="D48" s="12"/>
      <c r="E48" s="12"/>
      <c r="F48" s="11"/>
      <c r="G48" s="12">
        <f t="shared" si="1"/>
        <v>4286.76</v>
      </c>
      <c r="H48" s="2"/>
      <c r="I48" s="3"/>
      <c r="J48" s="4"/>
      <c r="K48" s="4"/>
      <c r="L48" s="4"/>
      <c r="M48" s="4"/>
      <c r="N48" s="4"/>
      <c r="O48" s="4"/>
      <c r="P48" s="4"/>
      <c r="Q48" s="4"/>
      <c r="R48" s="4"/>
    </row>
    <row r="49" spans="1:18" ht="18.75">
      <c r="A49" s="14" t="s">
        <v>56</v>
      </c>
      <c r="B49" s="56" t="s">
        <v>57</v>
      </c>
      <c r="C49" s="11"/>
      <c r="D49" s="11"/>
      <c r="E49" s="11"/>
      <c r="F49" s="11"/>
      <c r="G49" s="11">
        <f t="shared" si="1"/>
        <v>0</v>
      </c>
      <c r="H49" s="22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8.75">
      <c r="A50" s="14" t="s">
        <v>58</v>
      </c>
      <c r="B50" s="52" t="s">
        <v>164</v>
      </c>
      <c r="C50" s="11">
        <v>3140.61</v>
      </c>
      <c r="D50" s="12"/>
      <c r="E50" s="12"/>
      <c r="F50" s="11"/>
      <c r="G50" s="12">
        <f t="shared" si="1"/>
        <v>3140.61</v>
      </c>
      <c r="H50" s="2"/>
      <c r="I50" s="3"/>
      <c r="J50" s="4"/>
      <c r="K50" s="4"/>
      <c r="L50" s="4"/>
      <c r="M50" s="4"/>
      <c r="N50" s="4"/>
      <c r="O50" s="4"/>
      <c r="P50" s="4"/>
      <c r="Q50" s="4"/>
      <c r="R50" s="4"/>
    </row>
    <row r="51" spans="1:18" ht="18.75">
      <c r="A51" s="14" t="s">
        <v>59</v>
      </c>
      <c r="B51" s="52" t="s">
        <v>60</v>
      </c>
      <c r="C51" s="11">
        <f>SUM(C52:C54)</f>
        <v>5754.780000000001</v>
      </c>
      <c r="D51" s="12">
        <f>SUM(D52:D54)</f>
        <v>0</v>
      </c>
      <c r="E51" s="12">
        <f>SUM(E52:E54)</f>
        <v>0</v>
      </c>
      <c r="F51" s="11">
        <f>SUM(F52:F54)</f>
        <v>0</v>
      </c>
      <c r="G51" s="12">
        <f>SUM(G52:G54)</f>
        <v>5754.780000000001</v>
      </c>
      <c r="H51" s="2"/>
      <c r="I51" s="3"/>
      <c r="J51" s="4"/>
      <c r="K51" s="4"/>
      <c r="L51" s="4"/>
      <c r="M51" s="4"/>
      <c r="N51" s="4"/>
      <c r="O51" s="4"/>
      <c r="P51" s="4"/>
      <c r="Q51" s="4"/>
      <c r="R51" s="4"/>
    </row>
    <row r="52" spans="1:18" ht="18" customHeight="1">
      <c r="A52" s="23" t="s">
        <v>61</v>
      </c>
      <c r="B52" s="57" t="s">
        <v>62</v>
      </c>
      <c r="C52" s="24">
        <v>2406.01</v>
      </c>
      <c r="D52" s="25"/>
      <c r="E52" s="25"/>
      <c r="F52" s="24"/>
      <c r="G52" s="25">
        <f>SUM(C52:F52)</f>
        <v>2406.01</v>
      </c>
      <c r="H52" s="2"/>
      <c r="I52" s="3"/>
      <c r="J52" s="4"/>
      <c r="K52" s="4"/>
      <c r="L52" s="4"/>
      <c r="M52" s="4"/>
      <c r="N52" s="4"/>
      <c r="O52" s="4"/>
      <c r="P52" s="4"/>
      <c r="Q52" s="4"/>
      <c r="R52" s="4"/>
    </row>
    <row r="53" spans="1:18" ht="18" customHeight="1">
      <c r="A53" s="23" t="s">
        <v>63</v>
      </c>
      <c r="B53" s="58" t="s">
        <v>165</v>
      </c>
      <c r="C53" s="25">
        <v>2864.42</v>
      </c>
      <c r="D53" s="25"/>
      <c r="E53" s="25"/>
      <c r="F53" s="25"/>
      <c r="G53" s="25">
        <f>SUM(C53:F53)</f>
        <v>2864.42</v>
      </c>
      <c r="H53" s="65"/>
      <c r="I53" s="26"/>
      <c r="J53" s="26"/>
      <c r="K53" s="26"/>
      <c r="L53" s="4"/>
      <c r="M53" s="4"/>
      <c r="N53" s="4"/>
      <c r="O53" s="4"/>
      <c r="P53" s="4"/>
      <c r="Q53" s="4"/>
      <c r="R53" s="4"/>
    </row>
    <row r="54" spans="1:18" ht="18.75">
      <c r="A54" s="23" t="s">
        <v>64</v>
      </c>
      <c r="B54" s="58" t="s">
        <v>65</v>
      </c>
      <c r="C54" s="25">
        <v>484.35</v>
      </c>
      <c r="D54" s="25"/>
      <c r="E54" s="25"/>
      <c r="F54" s="25"/>
      <c r="G54" s="25">
        <f>SUM(C54:F54)</f>
        <v>484.35</v>
      </c>
      <c r="H54" s="65"/>
      <c r="I54" s="26"/>
      <c r="J54" s="26"/>
      <c r="K54" s="26"/>
      <c r="L54" s="4"/>
      <c r="M54" s="4"/>
      <c r="N54" s="4"/>
      <c r="O54" s="4"/>
      <c r="P54" s="4"/>
      <c r="Q54" s="4"/>
      <c r="R54" s="4"/>
    </row>
    <row r="55" spans="1:18" ht="18.75">
      <c r="A55" s="7">
        <v>29</v>
      </c>
      <c r="B55" s="53" t="s">
        <v>40</v>
      </c>
      <c r="C55" s="19">
        <f>SUM(C45:C51)</f>
        <v>95877.15</v>
      </c>
      <c r="D55" s="18">
        <f>SUM(D45:D51)</f>
        <v>0</v>
      </c>
      <c r="E55" s="19">
        <f>SUM(E45:E51)</f>
        <v>0</v>
      </c>
      <c r="F55" s="19">
        <f>SUM(F45:F51)</f>
        <v>0</v>
      </c>
      <c r="G55" s="18">
        <f>SUM(G45:G51)</f>
        <v>95877.15</v>
      </c>
      <c r="H55" s="2"/>
      <c r="I55" s="3"/>
      <c r="J55" s="4"/>
      <c r="K55" s="4"/>
      <c r="L55" s="4"/>
      <c r="M55" s="4"/>
      <c r="N55" s="4"/>
      <c r="O55" s="4"/>
      <c r="P55" s="4"/>
      <c r="Q55" s="4"/>
      <c r="R55" s="4"/>
    </row>
    <row r="56" spans="1:18" ht="18.75">
      <c r="A56" s="7">
        <v>30</v>
      </c>
      <c r="B56" s="54" t="s">
        <v>66</v>
      </c>
      <c r="C56" s="11"/>
      <c r="D56" s="12"/>
      <c r="E56" s="11"/>
      <c r="F56" s="11"/>
      <c r="G56" s="12"/>
      <c r="H56" s="2"/>
      <c r="I56" s="3"/>
      <c r="J56" s="4"/>
      <c r="K56" s="4"/>
      <c r="L56" s="4"/>
      <c r="M56" s="4"/>
      <c r="N56" s="4"/>
      <c r="O56" s="4"/>
      <c r="P56" s="4"/>
      <c r="Q56" s="4"/>
      <c r="R56" s="4"/>
    </row>
    <row r="57" spans="1:18" ht="18.75">
      <c r="A57" s="7"/>
      <c r="B57" s="55" t="s">
        <v>67</v>
      </c>
      <c r="C57" s="11"/>
      <c r="D57" s="12"/>
      <c r="E57" s="11"/>
      <c r="F57" s="11"/>
      <c r="G57" s="12"/>
      <c r="H57" s="2"/>
      <c r="I57" s="3"/>
      <c r="J57" s="4"/>
      <c r="K57" s="4"/>
      <c r="L57" s="4"/>
      <c r="M57" s="4"/>
      <c r="N57" s="4"/>
      <c r="O57" s="4"/>
      <c r="P57" s="4"/>
      <c r="Q57" s="4"/>
      <c r="R57" s="4"/>
    </row>
    <row r="58" spans="1:18" ht="18.75">
      <c r="A58" s="23" t="s">
        <v>68</v>
      </c>
      <c r="B58" s="59" t="s">
        <v>69</v>
      </c>
      <c r="C58" s="12"/>
      <c r="D58" s="12"/>
      <c r="E58" s="11"/>
      <c r="F58" s="11"/>
      <c r="G58" s="12">
        <f aca="true" t="shared" si="2" ref="G58:G71">SUM(C58:F58)</f>
        <v>0</v>
      </c>
      <c r="H58" s="2"/>
      <c r="I58" s="3"/>
      <c r="J58" s="4"/>
      <c r="K58" s="4"/>
      <c r="L58" s="4"/>
      <c r="M58" s="4"/>
      <c r="N58" s="4"/>
      <c r="O58" s="4"/>
      <c r="P58" s="4"/>
      <c r="Q58" s="4"/>
      <c r="R58" s="4"/>
    </row>
    <row r="59" spans="1:18" ht="31.5">
      <c r="A59" s="23" t="s">
        <v>70</v>
      </c>
      <c r="B59" s="59" t="s">
        <v>71</v>
      </c>
      <c r="C59" s="11"/>
      <c r="D59" s="12"/>
      <c r="E59" s="12"/>
      <c r="F59" s="11"/>
      <c r="G59" s="12">
        <f t="shared" si="2"/>
        <v>0</v>
      </c>
      <c r="H59" s="2"/>
      <c r="I59" s="3"/>
      <c r="J59" s="4"/>
      <c r="K59" s="4"/>
      <c r="L59" s="4"/>
      <c r="M59" s="4"/>
      <c r="N59" s="4"/>
      <c r="O59" s="4"/>
      <c r="P59" s="4"/>
      <c r="Q59" s="4"/>
      <c r="R59" s="4"/>
    </row>
    <row r="60" spans="1:18" ht="18.75">
      <c r="A60" s="23" t="s">
        <v>72</v>
      </c>
      <c r="B60" s="59" t="s">
        <v>73</v>
      </c>
      <c r="C60" s="11">
        <v>0</v>
      </c>
      <c r="D60" s="12"/>
      <c r="E60" s="11">
        <v>0</v>
      </c>
      <c r="F60" s="27">
        <v>0</v>
      </c>
      <c r="G60" s="27">
        <f t="shared" si="2"/>
        <v>0</v>
      </c>
      <c r="H60" s="2"/>
      <c r="I60" s="3"/>
      <c r="J60" s="4"/>
      <c r="K60" s="4"/>
      <c r="L60" s="4"/>
      <c r="M60" s="4"/>
      <c r="N60" s="4"/>
      <c r="O60" s="4"/>
      <c r="P60" s="4"/>
      <c r="Q60" s="4"/>
      <c r="R60" s="4"/>
    </row>
    <row r="61" spans="1:18" ht="18.75">
      <c r="A61" s="23" t="s">
        <v>74</v>
      </c>
      <c r="B61" s="59" t="s">
        <v>75</v>
      </c>
      <c r="C61" s="11"/>
      <c r="D61" s="12"/>
      <c r="E61" s="11"/>
      <c r="F61" s="11"/>
      <c r="G61" s="12">
        <f t="shared" si="2"/>
        <v>0</v>
      </c>
      <c r="H61" s="2"/>
      <c r="I61" s="3"/>
      <c r="J61" s="4"/>
      <c r="K61" s="4"/>
      <c r="L61" s="4"/>
      <c r="M61" s="4"/>
      <c r="N61" s="4"/>
      <c r="O61" s="4"/>
      <c r="P61" s="4"/>
      <c r="Q61" s="4"/>
      <c r="R61" s="4"/>
    </row>
    <row r="62" spans="1:18" ht="18.75">
      <c r="A62" s="23" t="s">
        <v>76</v>
      </c>
      <c r="B62" s="60" t="s">
        <v>77</v>
      </c>
      <c r="C62" s="12">
        <v>2065</v>
      </c>
      <c r="D62" s="12"/>
      <c r="E62" s="12"/>
      <c r="F62" s="12"/>
      <c r="G62" s="12">
        <f t="shared" si="2"/>
        <v>2065</v>
      </c>
      <c r="H62" s="2"/>
      <c r="I62" s="3"/>
      <c r="J62" s="4"/>
      <c r="K62" s="4"/>
      <c r="L62" s="4"/>
      <c r="M62" s="4"/>
      <c r="N62" s="4"/>
      <c r="O62" s="4"/>
      <c r="P62" s="4"/>
      <c r="Q62" s="4"/>
      <c r="R62" s="4"/>
    </row>
    <row r="63" spans="1:18" ht="18.75">
      <c r="A63" s="23" t="s">
        <v>78</v>
      </c>
      <c r="B63" s="59" t="s">
        <v>79</v>
      </c>
      <c r="C63" s="12">
        <v>10210.47</v>
      </c>
      <c r="D63" s="12"/>
      <c r="E63" s="12"/>
      <c r="F63" s="12"/>
      <c r="G63" s="12">
        <f t="shared" si="2"/>
        <v>10210.47</v>
      </c>
      <c r="H63" s="2"/>
      <c r="I63" s="3"/>
      <c r="J63" s="4"/>
      <c r="K63" s="4"/>
      <c r="L63" s="4"/>
      <c r="M63" s="4"/>
      <c r="N63" s="4"/>
      <c r="O63" s="4"/>
      <c r="P63" s="4"/>
      <c r="Q63" s="4"/>
      <c r="R63" s="4"/>
    </row>
    <row r="64" spans="1:18" ht="18.75">
      <c r="A64" s="23" t="s">
        <v>80</v>
      </c>
      <c r="B64" s="59" t="s">
        <v>81</v>
      </c>
      <c r="C64" s="11">
        <f>61038.51+500.01</f>
        <v>61538.520000000004</v>
      </c>
      <c r="D64" s="12"/>
      <c r="E64" s="12"/>
      <c r="F64" s="11"/>
      <c r="G64" s="12">
        <f t="shared" si="2"/>
        <v>61538.520000000004</v>
      </c>
      <c r="H64" s="2"/>
      <c r="I64" s="3"/>
      <c r="J64" s="4"/>
      <c r="K64" s="4"/>
      <c r="L64" s="4"/>
      <c r="M64" s="4"/>
      <c r="N64" s="4"/>
      <c r="O64" s="4"/>
      <c r="P64" s="4"/>
      <c r="Q64" s="4"/>
      <c r="R64" s="4"/>
    </row>
    <row r="65" spans="1:18" ht="18.75">
      <c r="A65" s="23" t="s">
        <v>82</v>
      </c>
      <c r="B65" s="59" t="s">
        <v>83</v>
      </c>
      <c r="C65" s="11">
        <v>20133.42</v>
      </c>
      <c r="D65" s="12"/>
      <c r="E65" s="12"/>
      <c r="F65" s="11"/>
      <c r="G65" s="12">
        <f t="shared" si="2"/>
        <v>20133.42</v>
      </c>
      <c r="H65" s="2"/>
      <c r="I65" s="3"/>
      <c r="J65" s="4"/>
      <c r="K65" s="4"/>
      <c r="L65" s="4"/>
      <c r="M65" s="4"/>
      <c r="N65" s="4"/>
      <c r="O65" s="4"/>
      <c r="P65" s="4"/>
      <c r="Q65" s="4"/>
      <c r="R65" s="4"/>
    </row>
    <row r="66" spans="1:18" ht="18.75">
      <c r="A66" s="23" t="s">
        <v>84</v>
      </c>
      <c r="B66" s="59" t="s">
        <v>85</v>
      </c>
      <c r="C66" s="11"/>
      <c r="D66" s="12"/>
      <c r="E66" s="12"/>
      <c r="F66" s="11"/>
      <c r="G66" s="12">
        <f t="shared" si="2"/>
        <v>0</v>
      </c>
      <c r="H66" s="2"/>
      <c r="I66" s="3"/>
      <c r="J66" s="4"/>
      <c r="K66" s="4"/>
      <c r="L66" s="4"/>
      <c r="M66" s="4"/>
      <c r="N66" s="4"/>
      <c r="O66" s="4"/>
      <c r="P66" s="4"/>
      <c r="Q66" s="4"/>
      <c r="R66" s="4"/>
    </row>
    <row r="67" spans="1:18" ht="18.75">
      <c r="A67" s="23" t="s">
        <v>86</v>
      </c>
      <c r="B67" s="55" t="s">
        <v>87</v>
      </c>
      <c r="C67" s="11">
        <v>19800</v>
      </c>
      <c r="D67" s="12"/>
      <c r="E67" s="12"/>
      <c r="F67" s="11"/>
      <c r="G67" s="12">
        <f t="shared" si="2"/>
        <v>19800</v>
      </c>
      <c r="H67" s="2"/>
      <c r="I67" s="3"/>
      <c r="J67" s="4"/>
      <c r="K67" s="4"/>
      <c r="L67" s="4"/>
      <c r="M67" s="4"/>
      <c r="N67" s="4"/>
      <c r="O67" s="4"/>
      <c r="P67" s="4"/>
      <c r="Q67" s="4"/>
      <c r="R67" s="4"/>
    </row>
    <row r="68" spans="1:18" ht="18.75">
      <c r="A68" s="23" t="s">
        <v>88</v>
      </c>
      <c r="B68" s="59" t="s">
        <v>89</v>
      </c>
      <c r="C68" s="11"/>
      <c r="D68" s="12"/>
      <c r="E68" s="12"/>
      <c r="F68" s="11"/>
      <c r="G68" s="12">
        <f t="shared" si="2"/>
        <v>0</v>
      </c>
      <c r="H68" s="2"/>
      <c r="I68" s="3"/>
      <c r="J68" s="4"/>
      <c r="K68" s="4"/>
      <c r="L68" s="4"/>
      <c r="M68" s="4"/>
      <c r="N68" s="4"/>
      <c r="O68" s="4"/>
      <c r="P68" s="4"/>
      <c r="Q68" s="4"/>
      <c r="R68" s="4"/>
    </row>
    <row r="69" spans="1:18" ht="31.5">
      <c r="A69" s="23" t="s">
        <v>90</v>
      </c>
      <c r="B69" s="55" t="s">
        <v>91</v>
      </c>
      <c r="C69" s="11">
        <f>SUM(C70:C71)</f>
        <v>246</v>
      </c>
      <c r="D69" s="12">
        <f>SUM(D70:D71)</f>
        <v>0</v>
      </c>
      <c r="E69" s="11">
        <f>SUM(E70:E71)</f>
        <v>0</v>
      </c>
      <c r="F69" s="11">
        <f>SUM(F70:F71)</f>
        <v>0</v>
      </c>
      <c r="G69" s="12">
        <f t="shared" si="2"/>
        <v>246</v>
      </c>
      <c r="H69" s="2"/>
      <c r="J69" s="22"/>
      <c r="K69" s="22"/>
      <c r="L69" s="4"/>
      <c r="M69" s="4"/>
      <c r="N69" s="4"/>
      <c r="O69" s="4"/>
      <c r="P69" s="4"/>
      <c r="Q69" s="4"/>
      <c r="R69" s="4"/>
    </row>
    <row r="70" spans="1:18" ht="18.75">
      <c r="A70" s="23" t="s">
        <v>92</v>
      </c>
      <c r="B70" s="55" t="s">
        <v>93</v>
      </c>
      <c r="C70" s="16"/>
      <c r="D70" s="16"/>
      <c r="E70" s="16"/>
      <c r="F70" s="16"/>
      <c r="G70" s="16">
        <f t="shared" si="2"/>
        <v>0</v>
      </c>
      <c r="H70" s="2"/>
      <c r="I70" s="29"/>
      <c r="J70" s="22"/>
      <c r="K70" s="22"/>
      <c r="L70" s="4"/>
      <c r="M70" s="4"/>
      <c r="N70" s="4"/>
      <c r="O70" s="4"/>
      <c r="P70" s="4"/>
      <c r="Q70" s="4"/>
      <c r="R70" s="4"/>
    </row>
    <row r="71" spans="1:18" ht="18.75">
      <c r="A71" s="23" t="s">
        <v>94</v>
      </c>
      <c r="B71" s="55" t="s">
        <v>95</v>
      </c>
      <c r="C71" s="16">
        <v>246</v>
      </c>
      <c r="D71" s="16"/>
      <c r="E71" s="16"/>
      <c r="F71" s="16"/>
      <c r="G71" s="16">
        <f t="shared" si="2"/>
        <v>246</v>
      </c>
      <c r="H71" s="2"/>
      <c r="I71" s="29"/>
      <c r="J71" s="22"/>
      <c r="K71" s="22"/>
      <c r="L71" s="4"/>
      <c r="M71" s="4"/>
      <c r="N71" s="4"/>
      <c r="O71" s="4"/>
      <c r="P71" s="4"/>
      <c r="Q71" s="4"/>
      <c r="R71" s="4"/>
    </row>
    <row r="72" spans="1:18" ht="18.75">
      <c r="A72" s="7">
        <v>31</v>
      </c>
      <c r="B72" s="53" t="s">
        <v>40</v>
      </c>
      <c r="C72" s="18">
        <f>SUM(C58:C69)</f>
        <v>113993.41</v>
      </c>
      <c r="D72" s="18">
        <f>SUM(D58:D69)</f>
        <v>0</v>
      </c>
      <c r="E72" s="18">
        <f>SUM(E58:E69)</f>
        <v>0</v>
      </c>
      <c r="F72" s="18">
        <f>SUM(F58:F69)</f>
        <v>0</v>
      </c>
      <c r="G72" s="18">
        <f>SUM(G57:G69)</f>
        <v>113993.41</v>
      </c>
      <c r="H72" s="2"/>
      <c r="I72" s="3"/>
      <c r="J72" s="4"/>
      <c r="K72" s="4"/>
      <c r="L72" s="4"/>
      <c r="M72" s="4"/>
      <c r="N72" s="4"/>
      <c r="O72" s="4"/>
      <c r="P72" s="4"/>
      <c r="Q72" s="4"/>
      <c r="R72" s="4"/>
    </row>
    <row r="73" spans="1:18" ht="18.75">
      <c r="A73" s="7">
        <v>32</v>
      </c>
      <c r="B73" s="61" t="s">
        <v>96</v>
      </c>
      <c r="C73" s="12"/>
      <c r="D73" s="12"/>
      <c r="E73" s="12"/>
      <c r="F73" s="12"/>
      <c r="G73" s="12"/>
      <c r="H73" s="2"/>
      <c r="I73" s="3"/>
      <c r="J73" s="4"/>
      <c r="K73" s="4"/>
      <c r="L73" s="4"/>
      <c r="M73" s="4"/>
      <c r="N73" s="4"/>
      <c r="O73" s="4"/>
      <c r="P73" s="4"/>
      <c r="Q73" s="4"/>
      <c r="R73" s="4"/>
    </row>
    <row r="74" spans="1:18" ht="18.75">
      <c r="A74" s="23" t="s">
        <v>97</v>
      </c>
      <c r="B74" s="55" t="s">
        <v>98</v>
      </c>
      <c r="C74" s="12">
        <v>24000</v>
      </c>
      <c r="D74" s="12"/>
      <c r="E74" s="12"/>
      <c r="F74" s="12"/>
      <c r="G74" s="12">
        <f aca="true" t="shared" si="3" ref="G74:G89">SUM(C74:F74)</f>
        <v>24000</v>
      </c>
      <c r="H74" s="2"/>
      <c r="I74" s="3"/>
      <c r="J74" s="4"/>
      <c r="K74" s="30"/>
      <c r="L74" s="4"/>
      <c r="M74" s="4"/>
      <c r="N74" s="4"/>
      <c r="O74" s="4"/>
      <c r="P74" s="4"/>
      <c r="Q74" s="4"/>
      <c r="R74" s="4"/>
    </row>
    <row r="75" spans="1:18" ht="18.75">
      <c r="A75" s="23" t="s">
        <v>99</v>
      </c>
      <c r="B75" s="55" t="s">
        <v>100</v>
      </c>
      <c r="C75" s="12">
        <v>7620.22</v>
      </c>
      <c r="D75" s="12"/>
      <c r="E75" s="12"/>
      <c r="F75" s="12"/>
      <c r="G75" s="12">
        <f t="shared" si="3"/>
        <v>7620.22</v>
      </c>
      <c r="H75" s="2"/>
      <c r="I75" s="3"/>
      <c r="J75" s="4"/>
      <c r="K75" s="4"/>
      <c r="L75" s="4"/>
      <c r="M75" s="4"/>
      <c r="N75" s="4"/>
      <c r="O75" s="4"/>
      <c r="P75" s="4"/>
      <c r="Q75" s="4"/>
      <c r="R75" s="4"/>
    </row>
    <row r="76" spans="1:18" ht="18.75">
      <c r="A76" s="23" t="s">
        <v>101</v>
      </c>
      <c r="B76" s="55" t="s">
        <v>102</v>
      </c>
      <c r="C76" s="12">
        <v>0</v>
      </c>
      <c r="D76" s="12"/>
      <c r="E76" s="12"/>
      <c r="F76" s="12"/>
      <c r="G76" s="12">
        <f t="shared" si="3"/>
        <v>0</v>
      </c>
      <c r="H76" s="2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8.75">
      <c r="A77" s="23" t="s">
        <v>103</v>
      </c>
      <c r="B77" s="55" t="s">
        <v>104</v>
      </c>
      <c r="C77" s="12">
        <v>4196.91</v>
      </c>
      <c r="D77" s="12"/>
      <c r="E77" s="12"/>
      <c r="F77" s="12"/>
      <c r="G77" s="12">
        <f t="shared" si="3"/>
        <v>4196.91</v>
      </c>
      <c r="H77" s="2"/>
      <c r="I77" s="31"/>
      <c r="J77" s="22"/>
      <c r="K77" s="22"/>
      <c r="L77" s="22"/>
      <c r="M77" s="4"/>
      <c r="N77" s="4"/>
      <c r="O77" s="4"/>
      <c r="P77" s="4"/>
      <c r="Q77" s="4"/>
      <c r="R77" s="4"/>
    </row>
    <row r="78" spans="1:18" ht="18.75">
      <c r="A78" s="23" t="s">
        <v>105</v>
      </c>
      <c r="B78" s="55" t="s">
        <v>174</v>
      </c>
      <c r="C78" s="12">
        <v>5260.29</v>
      </c>
      <c r="D78" s="12"/>
      <c r="E78" s="12"/>
      <c r="F78" s="12"/>
      <c r="G78" s="12">
        <f t="shared" si="3"/>
        <v>5260.29</v>
      </c>
      <c r="H78" s="2"/>
      <c r="I78" s="31"/>
      <c r="J78" s="22"/>
      <c r="K78" s="22"/>
      <c r="L78" s="22"/>
      <c r="M78" s="4"/>
      <c r="N78" s="4"/>
      <c r="O78" s="4"/>
      <c r="P78" s="4"/>
      <c r="Q78" s="4"/>
      <c r="R78" s="4"/>
    </row>
    <row r="79" spans="1:18" ht="18.75">
      <c r="A79" s="23" t="s">
        <v>106</v>
      </c>
      <c r="B79" s="55" t="s">
        <v>107</v>
      </c>
      <c r="C79" s="12">
        <f>214.88+436.22</f>
        <v>651.1</v>
      </c>
      <c r="D79" s="12"/>
      <c r="E79" s="12"/>
      <c r="F79" s="12"/>
      <c r="G79" s="12">
        <f t="shared" si="3"/>
        <v>651.1</v>
      </c>
      <c r="H79" s="2"/>
      <c r="I79" s="31"/>
      <c r="J79" s="22"/>
      <c r="K79" s="22"/>
      <c r="L79" s="22"/>
      <c r="M79" s="4"/>
      <c r="N79" s="4"/>
      <c r="O79" s="4"/>
      <c r="P79" s="4"/>
      <c r="Q79" s="4"/>
      <c r="R79" s="4"/>
    </row>
    <row r="80" spans="1:18" ht="18.75">
      <c r="A80" s="23" t="s">
        <v>108</v>
      </c>
      <c r="B80" s="55" t="s">
        <v>109</v>
      </c>
      <c r="C80" s="12">
        <v>2833</v>
      </c>
      <c r="D80" s="12"/>
      <c r="E80" s="12"/>
      <c r="F80" s="12"/>
      <c r="G80" s="12">
        <f t="shared" si="3"/>
        <v>2833</v>
      </c>
      <c r="H80" s="2"/>
      <c r="I80" s="31"/>
      <c r="J80" s="22"/>
      <c r="K80" s="22"/>
      <c r="L80" s="22"/>
      <c r="M80" s="4"/>
      <c r="N80" s="4"/>
      <c r="O80" s="4"/>
      <c r="P80" s="4"/>
      <c r="Q80" s="4"/>
      <c r="R80" s="4"/>
    </row>
    <row r="81" spans="1:18" ht="18.75">
      <c r="A81" s="23" t="s">
        <v>110</v>
      </c>
      <c r="B81" s="55" t="s">
        <v>173</v>
      </c>
      <c r="C81" s="12">
        <v>1522.58</v>
      </c>
      <c r="D81" s="12"/>
      <c r="E81" s="12"/>
      <c r="F81" s="12"/>
      <c r="G81" s="12">
        <f t="shared" si="3"/>
        <v>1522.58</v>
      </c>
      <c r="H81" s="2"/>
      <c r="I81" s="31"/>
      <c r="J81" s="22"/>
      <c r="K81" s="22"/>
      <c r="L81" s="22"/>
      <c r="M81" s="4"/>
      <c r="N81" s="4"/>
      <c r="O81" s="4"/>
      <c r="P81" s="4"/>
      <c r="Q81" s="4"/>
      <c r="R81" s="4"/>
    </row>
    <row r="82" spans="1:18" ht="18.75">
      <c r="A82" s="23" t="s">
        <v>111</v>
      </c>
      <c r="B82" s="55" t="s">
        <v>112</v>
      </c>
      <c r="C82" s="12">
        <v>966</v>
      </c>
      <c r="D82" s="12"/>
      <c r="E82" s="12"/>
      <c r="F82" s="12"/>
      <c r="G82" s="12">
        <f t="shared" si="3"/>
        <v>966</v>
      </c>
      <c r="H82" s="2"/>
      <c r="I82" s="31"/>
      <c r="J82" s="22"/>
      <c r="K82" s="22"/>
      <c r="L82" s="22"/>
      <c r="M82" s="4"/>
      <c r="N82" s="4"/>
      <c r="O82" s="4"/>
      <c r="P82" s="4"/>
      <c r="Q82" s="4"/>
      <c r="R82" s="4"/>
    </row>
    <row r="83" spans="1:18" ht="18.75">
      <c r="A83" s="23" t="s">
        <v>113</v>
      </c>
      <c r="B83" s="55" t="s">
        <v>114</v>
      </c>
      <c r="C83" s="32">
        <v>20118</v>
      </c>
      <c r="D83" s="12"/>
      <c r="E83" s="12"/>
      <c r="F83" s="12"/>
      <c r="G83" s="12">
        <f t="shared" si="3"/>
        <v>20118</v>
      </c>
      <c r="H83" s="2"/>
      <c r="I83" s="31"/>
      <c r="J83" s="22"/>
      <c r="K83" s="22"/>
      <c r="L83" s="22"/>
      <c r="M83" s="4"/>
      <c r="N83" s="4"/>
      <c r="O83" s="4"/>
      <c r="P83" s="4"/>
      <c r="Q83" s="4"/>
      <c r="R83" s="4"/>
    </row>
    <row r="84" spans="1:18" ht="18.75">
      <c r="A84" s="23" t="s">
        <v>115</v>
      </c>
      <c r="B84" s="55" t="s">
        <v>116</v>
      </c>
      <c r="C84" s="12">
        <f>SUM(C85:C89)</f>
        <v>244995.95</v>
      </c>
      <c r="D84" s="12">
        <f>SUM(D85:D89)</f>
        <v>0</v>
      </c>
      <c r="E84" s="12">
        <f>SUM(E85:E89)</f>
        <v>0</v>
      </c>
      <c r="F84" s="12">
        <f>SUM(F85:F89)</f>
        <v>0</v>
      </c>
      <c r="G84" s="12">
        <f t="shared" si="3"/>
        <v>244995.95</v>
      </c>
      <c r="H84" s="2"/>
      <c r="I84" s="31"/>
      <c r="J84" s="22"/>
      <c r="K84" s="22"/>
      <c r="L84" s="22"/>
      <c r="M84" s="4"/>
      <c r="N84" s="4"/>
      <c r="O84" s="4"/>
      <c r="P84" s="4"/>
      <c r="Q84" s="4"/>
      <c r="R84" s="4"/>
    </row>
    <row r="85" spans="1:18" ht="18.75">
      <c r="A85" s="23" t="s">
        <v>117</v>
      </c>
      <c r="B85" s="55" t="s">
        <v>118</v>
      </c>
      <c r="C85" s="16">
        <v>47430.01</v>
      </c>
      <c r="D85" s="16">
        <v>0</v>
      </c>
      <c r="E85" s="16">
        <v>0</v>
      </c>
      <c r="F85" s="16">
        <v>0</v>
      </c>
      <c r="G85" s="16">
        <f t="shared" si="3"/>
        <v>47430.01</v>
      </c>
      <c r="H85" s="2"/>
      <c r="I85" s="31"/>
      <c r="J85" s="22"/>
      <c r="K85" s="22"/>
      <c r="L85" s="22"/>
      <c r="M85" s="4"/>
      <c r="N85" s="4"/>
      <c r="O85" s="4"/>
      <c r="P85" s="4"/>
      <c r="Q85" s="4"/>
      <c r="R85" s="4"/>
    </row>
    <row r="86" spans="1:18" ht="18.75">
      <c r="A86" s="23" t="s">
        <v>119</v>
      </c>
      <c r="B86" s="55" t="s">
        <v>120</v>
      </c>
      <c r="C86" s="16">
        <v>190500</v>
      </c>
      <c r="D86" s="16"/>
      <c r="E86" s="16"/>
      <c r="F86" s="16"/>
      <c r="G86" s="16">
        <f t="shared" si="3"/>
        <v>190500</v>
      </c>
      <c r="H86" s="2"/>
      <c r="I86" s="31"/>
      <c r="J86" s="22"/>
      <c r="K86" s="22"/>
      <c r="L86" s="22"/>
      <c r="M86" s="4"/>
      <c r="N86" s="4"/>
      <c r="O86" s="4"/>
      <c r="P86" s="4"/>
      <c r="Q86" s="4"/>
      <c r="R86" s="4"/>
    </row>
    <row r="87" spans="1:18" ht="18.75">
      <c r="A87" s="23" t="s">
        <v>121</v>
      </c>
      <c r="B87" s="55" t="s">
        <v>122</v>
      </c>
      <c r="C87" s="16"/>
      <c r="D87" s="16"/>
      <c r="E87" s="16"/>
      <c r="F87" s="16"/>
      <c r="G87" s="16">
        <f t="shared" si="3"/>
        <v>0</v>
      </c>
      <c r="H87" s="2"/>
      <c r="I87" s="31"/>
      <c r="J87" s="22"/>
      <c r="K87" s="22"/>
      <c r="L87" s="22"/>
      <c r="M87" s="4"/>
      <c r="N87" s="4"/>
      <c r="O87" s="4"/>
      <c r="P87" s="4"/>
      <c r="Q87" s="4"/>
      <c r="R87" s="4"/>
    </row>
    <row r="88" spans="1:18" ht="18.75">
      <c r="A88" s="23" t="s">
        <v>123</v>
      </c>
      <c r="B88" s="55" t="s">
        <v>124</v>
      </c>
      <c r="C88" s="16">
        <v>52</v>
      </c>
      <c r="D88" s="16"/>
      <c r="E88" s="16"/>
      <c r="F88" s="16"/>
      <c r="G88" s="16">
        <f t="shared" si="3"/>
        <v>52</v>
      </c>
      <c r="H88" s="2"/>
      <c r="I88" s="31"/>
      <c r="J88" s="22"/>
      <c r="K88" s="22"/>
      <c r="L88" s="22"/>
      <c r="M88" s="4"/>
      <c r="N88" s="4"/>
      <c r="O88" s="4"/>
      <c r="P88" s="4"/>
      <c r="Q88" s="4"/>
      <c r="R88" s="4"/>
    </row>
    <row r="89" spans="1:18" ht="18.75">
      <c r="A89" s="23" t="s">
        <v>125</v>
      </c>
      <c r="B89" s="52" t="s">
        <v>126</v>
      </c>
      <c r="C89" s="16">
        <v>7013.94</v>
      </c>
      <c r="D89" s="16"/>
      <c r="E89" s="16"/>
      <c r="F89" s="16"/>
      <c r="G89" s="16">
        <f t="shared" si="3"/>
        <v>7013.94</v>
      </c>
      <c r="H89" s="2"/>
      <c r="I89" s="31"/>
      <c r="J89" s="22"/>
      <c r="K89" s="22"/>
      <c r="L89" s="22"/>
      <c r="M89" s="4"/>
      <c r="N89" s="4"/>
      <c r="O89" s="4"/>
      <c r="P89" s="4"/>
      <c r="Q89" s="4"/>
      <c r="R89" s="4"/>
    </row>
    <row r="90" spans="1:18" ht="18.75">
      <c r="A90" s="7">
        <v>33</v>
      </c>
      <c r="B90" s="62" t="s">
        <v>40</v>
      </c>
      <c r="C90" s="18">
        <f>SUM(C74:C84)</f>
        <v>312164.05000000005</v>
      </c>
      <c r="D90" s="18">
        <f>SUM(D74:D84)</f>
        <v>0</v>
      </c>
      <c r="E90" s="18">
        <f>SUM(E74:E84)</f>
        <v>0</v>
      </c>
      <c r="F90" s="18">
        <f>SUM(F74:F84)</f>
        <v>0</v>
      </c>
      <c r="G90" s="18">
        <f>SUM(G74:G84)</f>
        <v>312164.05000000005</v>
      </c>
      <c r="H90" s="2"/>
      <c r="I90" s="3"/>
      <c r="J90" s="4"/>
      <c r="K90" s="4"/>
      <c r="L90" s="4"/>
      <c r="M90" s="4"/>
      <c r="N90" s="4"/>
      <c r="O90" s="4"/>
      <c r="P90" s="4"/>
      <c r="Q90" s="4"/>
      <c r="R90" s="4"/>
    </row>
    <row r="91" spans="1:18" ht="28.5">
      <c r="A91" s="7" t="s">
        <v>127</v>
      </c>
      <c r="B91" s="53" t="s">
        <v>128</v>
      </c>
      <c r="C91" s="19">
        <f>C40+C41+C55+C72+C90</f>
        <v>989582.81</v>
      </c>
      <c r="D91" s="19">
        <f>D40+D41+D55+D72+D90</f>
        <v>0</v>
      </c>
      <c r="E91" s="19">
        <f>E40+E41+E55+E72+E90</f>
        <v>0</v>
      </c>
      <c r="F91" s="19">
        <f>F40+F41+F55+F72+F90</f>
        <v>0</v>
      </c>
      <c r="G91" s="18">
        <f>G40+G41+G55+G72+G90</f>
        <v>989582.81</v>
      </c>
      <c r="H91" s="2"/>
      <c r="I91" s="3"/>
      <c r="J91" s="4"/>
      <c r="K91" s="4"/>
      <c r="L91" s="4"/>
      <c r="M91" s="4"/>
      <c r="N91" s="4"/>
      <c r="O91" s="4"/>
      <c r="P91" s="4"/>
      <c r="Q91" s="4"/>
      <c r="R91" s="4"/>
    </row>
    <row r="92" spans="1:18" ht="28.5">
      <c r="A92" s="7" t="s">
        <v>129</v>
      </c>
      <c r="B92" s="53" t="s">
        <v>130</v>
      </c>
      <c r="C92" s="18">
        <f>C36+C37</f>
        <v>194902.98</v>
      </c>
      <c r="D92" s="18">
        <f>D36+D37</f>
        <v>0</v>
      </c>
      <c r="E92" s="18">
        <f>E36+E37</f>
        <v>0</v>
      </c>
      <c r="F92" s="18">
        <f>F36+F37</f>
        <v>0</v>
      </c>
      <c r="G92" s="18">
        <f>SUM(C92:F92)</f>
        <v>194902.98</v>
      </c>
      <c r="H92" s="2"/>
      <c r="I92" s="3"/>
      <c r="J92" s="4"/>
      <c r="K92" s="4"/>
      <c r="L92" s="4"/>
      <c r="M92" s="4"/>
      <c r="N92" s="4"/>
      <c r="O92" s="4"/>
      <c r="P92" s="4"/>
      <c r="Q92" s="4"/>
      <c r="R92" s="4"/>
    </row>
    <row r="93" spans="1:18" ht="42.75">
      <c r="A93" s="7" t="s">
        <v>131</v>
      </c>
      <c r="B93" s="53" t="s">
        <v>132</v>
      </c>
      <c r="C93" s="18">
        <f>C38-C91-C92</f>
        <v>194569.39999999988</v>
      </c>
      <c r="D93" s="18">
        <f>D38-D91-D92</f>
        <v>0</v>
      </c>
      <c r="E93" s="18">
        <f>E38-E91-E92</f>
        <v>0</v>
      </c>
      <c r="F93" s="18">
        <f>F38-F91-F92</f>
        <v>0</v>
      </c>
      <c r="G93" s="18">
        <f>SUM(C93:F93)</f>
        <v>194569.39999999988</v>
      </c>
      <c r="H93" s="2"/>
      <c r="I93" s="3"/>
      <c r="J93" s="4"/>
      <c r="K93" s="4"/>
      <c r="L93" s="4"/>
      <c r="M93" s="4"/>
      <c r="N93" s="4"/>
      <c r="O93" s="4"/>
      <c r="P93" s="4"/>
      <c r="Q93" s="4"/>
      <c r="R93" s="4"/>
    </row>
    <row r="94" spans="1:18" ht="23.25" customHeight="1">
      <c r="A94" s="33">
        <v>34</v>
      </c>
      <c r="B94" s="63" t="s">
        <v>133</v>
      </c>
      <c r="C94" s="19"/>
      <c r="D94" s="19"/>
      <c r="E94" s="19"/>
      <c r="F94" s="19"/>
      <c r="G94" s="18"/>
      <c r="H94" s="2"/>
      <c r="I94" s="3"/>
      <c r="J94" s="4"/>
      <c r="K94" s="4"/>
      <c r="L94" s="4"/>
      <c r="M94" s="4"/>
      <c r="N94" s="4"/>
      <c r="O94" s="4"/>
      <c r="P94" s="4"/>
      <c r="Q94" s="4"/>
      <c r="R94" s="4"/>
    </row>
    <row r="95" spans="1:18" ht="18.75">
      <c r="A95" s="34" t="s">
        <v>134</v>
      </c>
      <c r="B95" s="52" t="s">
        <v>135</v>
      </c>
      <c r="C95" s="35">
        <v>13104</v>
      </c>
      <c r="D95" s="35"/>
      <c r="E95" s="35"/>
      <c r="F95" s="35"/>
      <c r="G95" s="35">
        <f>SUM(C95:F95)</f>
        <v>13104</v>
      </c>
      <c r="H95" s="2"/>
      <c r="I95" s="36"/>
      <c r="J95" s="37"/>
      <c r="K95" s="37"/>
      <c r="L95" s="4"/>
      <c r="M95" s="4"/>
      <c r="N95" s="4"/>
      <c r="O95" s="4"/>
      <c r="P95" s="4"/>
      <c r="Q95" s="4"/>
      <c r="R95" s="4"/>
    </row>
    <row r="96" spans="1:18" ht="18">
      <c r="A96" s="34" t="s">
        <v>136</v>
      </c>
      <c r="B96" s="59" t="s">
        <v>137</v>
      </c>
      <c r="C96" s="35">
        <v>11136</v>
      </c>
      <c r="D96" s="35"/>
      <c r="E96" s="35"/>
      <c r="F96" s="35"/>
      <c r="G96" s="35">
        <f>SUM(C96:F96)</f>
        <v>11136</v>
      </c>
      <c r="H96" s="2"/>
      <c r="I96" s="31"/>
      <c r="J96" s="22"/>
      <c r="K96" s="22"/>
      <c r="L96" s="4"/>
      <c r="M96" s="4"/>
      <c r="N96" s="4"/>
      <c r="O96" s="4"/>
      <c r="P96" s="4"/>
      <c r="Q96" s="4"/>
      <c r="R96" s="4"/>
    </row>
    <row r="97" spans="1:18" ht="30">
      <c r="A97" s="7" t="s">
        <v>138</v>
      </c>
      <c r="B97" s="64" t="s">
        <v>175</v>
      </c>
      <c r="C97" s="11">
        <f>C95-C96</f>
        <v>1968</v>
      </c>
      <c r="D97" s="11">
        <f>D95-D96</f>
        <v>0</v>
      </c>
      <c r="E97" s="11">
        <f>E95-E96</f>
        <v>0</v>
      </c>
      <c r="F97" s="11">
        <f>F95-F96</f>
        <v>0</v>
      </c>
      <c r="G97" s="12">
        <f>SUM(C97:F97)</f>
        <v>1968</v>
      </c>
      <c r="H97" s="2"/>
      <c r="I97" s="3"/>
      <c r="J97" s="4"/>
      <c r="K97" s="4"/>
      <c r="L97" s="4"/>
      <c r="M97" s="4"/>
      <c r="N97" s="4"/>
      <c r="O97" s="4"/>
      <c r="P97" s="4"/>
      <c r="Q97" s="4"/>
      <c r="R97" s="4"/>
    </row>
    <row r="98" spans="1:18" ht="27">
      <c r="A98" s="7" t="s">
        <v>139</v>
      </c>
      <c r="B98" s="50" t="s">
        <v>140</v>
      </c>
      <c r="C98" s="11"/>
      <c r="D98" s="11"/>
      <c r="E98" s="11"/>
      <c r="F98" s="11"/>
      <c r="G98" s="12"/>
      <c r="H98" s="2"/>
      <c r="I98" s="3"/>
      <c r="J98" s="4"/>
      <c r="K98" s="4"/>
      <c r="L98" s="4"/>
      <c r="M98" s="4"/>
      <c r="N98" s="4"/>
      <c r="O98" s="4"/>
      <c r="P98" s="4"/>
      <c r="Q98" s="4"/>
      <c r="R98" s="4"/>
    </row>
    <row r="99" spans="1:18" ht="18">
      <c r="A99" s="23">
        <v>35</v>
      </c>
      <c r="B99" s="52" t="s">
        <v>141</v>
      </c>
      <c r="C99" s="12">
        <v>291952.48</v>
      </c>
      <c r="D99" s="11"/>
      <c r="E99" s="12"/>
      <c r="F99" s="11"/>
      <c r="G99" s="12">
        <f>SUM(C99:F99)</f>
        <v>291952.48</v>
      </c>
      <c r="H99" s="2"/>
      <c r="I99" s="36"/>
      <c r="J99" s="4"/>
      <c r="K99" s="4"/>
      <c r="L99" s="4"/>
      <c r="M99" s="4"/>
      <c r="N99" s="4"/>
      <c r="O99" s="4"/>
      <c r="P99" s="4"/>
      <c r="Q99" s="4"/>
      <c r="R99" s="4"/>
    </row>
    <row r="100" spans="1:18" ht="18">
      <c r="A100" s="34">
        <v>36</v>
      </c>
      <c r="B100" s="52" t="s">
        <v>142</v>
      </c>
      <c r="C100" s="11">
        <v>189243.14</v>
      </c>
      <c r="D100" s="11"/>
      <c r="E100" s="11"/>
      <c r="F100" s="11"/>
      <c r="G100" s="12">
        <f>SUM(C100:F100)</f>
        <v>189243.14</v>
      </c>
      <c r="H100" s="2"/>
      <c r="I100" s="36"/>
      <c r="J100" s="37"/>
      <c r="K100" s="37"/>
      <c r="L100" s="4"/>
      <c r="M100" s="4"/>
      <c r="N100" s="4"/>
      <c r="O100" s="4"/>
      <c r="P100" s="4"/>
      <c r="Q100" s="4"/>
      <c r="R100" s="4"/>
    </row>
    <row r="101" spans="1:18" ht="18">
      <c r="A101" s="34">
        <v>37</v>
      </c>
      <c r="B101" s="52" t="s">
        <v>143</v>
      </c>
      <c r="C101" s="11">
        <v>50039.03</v>
      </c>
      <c r="D101" s="11"/>
      <c r="E101" s="11"/>
      <c r="F101" s="11"/>
      <c r="G101" s="12">
        <f>SUM(C101:F101)</f>
        <v>50039.03</v>
      </c>
      <c r="H101" s="2"/>
      <c r="I101" s="36"/>
      <c r="J101" s="37"/>
      <c r="K101" s="37"/>
      <c r="L101" s="4"/>
      <c r="M101" s="4"/>
      <c r="N101" s="4"/>
      <c r="O101" s="4"/>
      <c r="P101" s="4"/>
      <c r="Q101" s="4"/>
      <c r="R101" s="4"/>
    </row>
    <row r="102" spans="1:18" ht="18">
      <c r="A102" s="34">
        <v>38</v>
      </c>
      <c r="B102" s="52" t="s">
        <v>144</v>
      </c>
      <c r="C102" s="11">
        <v>62773.61</v>
      </c>
      <c r="D102" s="11"/>
      <c r="E102" s="11"/>
      <c r="F102" s="11"/>
      <c r="G102" s="12">
        <f>SUM(C102:F102)</f>
        <v>62773.61</v>
      </c>
      <c r="H102" s="2"/>
      <c r="I102" s="36"/>
      <c r="J102" s="37"/>
      <c r="K102" s="37"/>
      <c r="L102" s="4"/>
      <c r="M102" s="4"/>
      <c r="N102" s="4"/>
      <c r="O102" s="4"/>
      <c r="P102" s="4"/>
      <c r="Q102" s="4"/>
      <c r="R102" s="4"/>
    </row>
    <row r="103" spans="1:18" ht="18">
      <c r="A103" s="34">
        <v>39</v>
      </c>
      <c r="B103" s="57" t="s">
        <v>145</v>
      </c>
      <c r="C103" s="11">
        <f>C52+C53+C54</f>
        <v>5754.780000000001</v>
      </c>
      <c r="D103" s="11">
        <f>D52+D53+D54</f>
        <v>0</v>
      </c>
      <c r="E103" s="11">
        <f>E52+E53+E54</f>
        <v>0</v>
      </c>
      <c r="F103" s="11">
        <f>F52+F53+F54</f>
        <v>0</v>
      </c>
      <c r="G103" s="12">
        <f>SUM(C103:F103)</f>
        <v>5754.780000000001</v>
      </c>
      <c r="H103" s="2"/>
      <c r="I103" s="36"/>
      <c r="J103" s="37"/>
      <c r="K103" s="37"/>
      <c r="L103" s="4"/>
      <c r="M103" s="4"/>
      <c r="N103" s="4"/>
      <c r="O103" s="4"/>
      <c r="P103" s="4"/>
      <c r="Q103" s="4"/>
      <c r="R103" s="4"/>
    </row>
    <row r="104" spans="1:18" ht="18">
      <c r="A104" s="7">
        <v>40</v>
      </c>
      <c r="B104" s="53" t="s">
        <v>40</v>
      </c>
      <c r="C104" s="19">
        <f>SUM(C99:C103)</f>
        <v>599763.04</v>
      </c>
      <c r="D104" s="19">
        <f>SUM(D99:D103)</f>
        <v>0</v>
      </c>
      <c r="E104" s="19">
        <f>SUM(E99:E103)</f>
        <v>0</v>
      </c>
      <c r="F104" s="19">
        <f>SUM(F99:F103)</f>
        <v>0</v>
      </c>
      <c r="G104" s="18">
        <f>SUM(G99:G103)</f>
        <v>599763.04</v>
      </c>
      <c r="L104" s="4"/>
      <c r="M104" s="4"/>
      <c r="N104" s="4"/>
      <c r="O104" s="4"/>
      <c r="P104" s="4"/>
      <c r="Q104" s="4"/>
      <c r="R104" s="4"/>
    </row>
    <row r="105" spans="1:18" ht="18">
      <c r="A105" s="7" t="s">
        <v>146</v>
      </c>
      <c r="B105" s="50" t="s">
        <v>147</v>
      </c>
      <c r="C105" s="11"/>
      <c r="D105" s="11"/>
      <c r="E105" s="11"/>
      <c r="F105" s="11"/>
      <c r="G105" s="12"/>
      <c r="H105" s="2"/>
      <c r="I105" s="3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8">
      <c r="A106" s="34">
        <v>41</v>
      </c>
      <c r="B106" s="52" t="s">
        <v>148</v>
      </c>
      <c r="C106" s="11">
        <v>551284.1</v>
      </c>
      <c r="D106" s="11"/>
      <c r="E106" s="11"/>
      <c r="F106" s="11"/>
      <c r="G106" s="12">
        <f>SUM(C106:F106)</f>
        <v>551284.1</v>
      </c>
      <c r="H106" s="2"/>
      <c r="I106" s="3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8">
      <c r="A107" s="34">
        <v>42</v>
      </c>
      <c r="B107" s="52" t="s">
        <v>149</v>
      </c>
      <c r="C107" s="11">
        <v>203058.9</v>
      </c>
      <c r="D107" s="12"/>
      <c r="E107" s="11"/>
      <c r="F107" s="11"/>
      <c r="G107" s="12">
        <f>SUM(C107:F107)</f>
        <v>203058.9</v>
      </c>
      <c r="H107" s="2"/>
      <c r="I107" s="3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8">
      <c r="A108" s="34">
        <v>43</v>
      </c>
      <c r="B108" s="52" t="s">
        <v>150</v>
      </c>
      <c r="C108" s="11">
        <v>48120.06</v>
      </c>
      <c r="D108" s="11"/>
      <c r="E108" s="11"/>
      <c r="F108" s="11"/>
      <c r="G108" s="12">
        <f>SUM(C108:F108)</f>
        <v>48120.06</v>
      </c>
      <c r="H108" s="2"/>
      <c r="I108" s="31"/>
      <c r="J108" s="22"/>
      <c r="K108" s="22"/>
      <c r="L108" s="4"/>
      <c r="M108" s="4"/>
      <c r="N108" s="4"/>
      <c r="O108" s="4"/>
      <c r="P108" s="4"/>
      <c r="Q108" s="4"/>
      <c r="R108" s="4"/>
    </row>
    <row r="109" spans="1:18" ht="18">
      <c r="A109" s="34">
        <v>44</v>
      </c>
      <c r="B109" s="52" t="s">
        <v>151</v>
      </c>
      <c r="C109" s="11">
        <v>57288.34</v>
      </c>
      <c r="D109" s="11"/>
      <c r="E109" s="11"/>
      <c r="F109" s="11"/>
      <c r="G109" s="12">
        <f>SUM(C109:F109)</f>
        <v>57288.34</v>
      </c>
      <c r="H109" s="2"/>
      <c r="I109" s="31"/>
      <c r="J109" s="22"/>
      <c r="K109" s="22"/>
      <c r="L109" s="4"/>
      <c r="M109" s="4"/>
      <c r="N109" s="4"/>
      <c r="O109" s="4"/>
      <c r="P109" s="4"/>
      <c r="Q109" s="4"/>
      <c r="R109" s="4"/>
    </row>
    <row r="110" spans="1:18" ht="18">
      <c r="A110" s="7">
        <v>45</v>
      </c>
      <c r="B110" s="62" t="s">
        <v>40</v>
      </c>
      <c r="C110" s="19">
        <f>SUM(C106:C109)</f>
        <v>859751.4</v>
      </c>
      <c r="D110" s="19">
        <f>SUM(D106:D109)</f>
        <v>0</v>
      </c>
      <c r="E110" s="19">
        <f>SUM(E106:E109)</f>
        <v>0</v>
      </c>
      <c r="F110" s="19">
        <f>SUM(F106:F109)</f>
        <v>0</v>
      </c>
      <c r="G110" s="18">
        <f>SUM(G106:G109)</f>
        <v>859751.4</v>
      </c>
      <c r="H110" s="2"/>
      <c r="I110" s="3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30">
      <c r="A111" s="7" t="s">
        <v>152</v>
      </c>
      <c r="B111" s="64" t="s">
        <v>153</v>
      </c>
      <c r="C111" s="11">
        <f>C99-C106</f>
        <v>-259331.62</v>
      </c>
      <c r="D111" s="11">
        <f>D99-D106</f>
        <v>0</v>
      </c>
      <c r="E111" s="11">
        <f>E99-E106</f>
        <v>0</v>
      </c>
      <c r="F111" s="11">
        <f>F99-F106</f>
        <v>0</v>
      </c>
      <c r="G111" s="12">
        <f>SUM(C111:F111)</f>
        <v>-259331.62</v>
      </c>
      <c r="H111" s="2"/>
      <c r="I111" s="3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45">
      <c r="A112" s="7" t="s">
        <v>154</v>
      </c>
      <c r="B112" s="64" t="s">
        <v>155</v>
      </c>
      <c r="C112" s="11">
        <f>C100-C107+C54</f>
        <v>-13331.40999999998</v>
      </c>
      <c r="D112" s="11">
        <f>D100-D107+D54</f>
        <v>0</v>
      </c>
      <c r="E112" s="11">
        <f>E100-E107+E54</f>
        <v>0</v>
      </c>
      <c r="F112" s="11">
        <f>F100-F107+F54</f>
        <v>0</v>
      </c>
      <c r="G112" s="12">
        <f>SUM(C112:F112)</f>
        <v>-13331.40999999998</v>
      </c>
      <c r="H112" s="2"/>
      <c r="I112" s="3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45">
      <c r="A113" s="7" t="s">
        <v>156</v>
      </c>
      <c r="B113" s="64" t="s">
        <v>157</v>
      </c>
      <c r="C113" s="11">
        <f aca="true" t="shared" si="4" ref="C113:F114">C101-C108+C52</f>
        <v>4324.980000000001</v>
      </c>
      <c r="D113" s="11">
        <f t="shared" si="4"/>
        <v>0</v>
      </c>
      <c r="E113" s="11">
        <f t="shared" si="4"/>
        <v>0</v>
      </c>
      <c r="F113" s="11">
        <f t="shared" si="4"/>
        <v>0</v>
      </c>
      <c r="G113" s="12">
        <f>SUM(C113:F113)</f>
        <v>4324.980000000001</v>
      </c>
      <c r="H113" s="2"/>
      <c r="I113" s="3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45">
      <c r="A114" s="7" t="s">
        <v>158</v>
      </c>
      <c r="B114" s="64" t="s">
        <v>159</v>
      </c>
      <c r="C114" s="11">
        <f t="shared" si="4"/>
        <v>8349.690000000004</v>
      </c>
      <c r="D114" s="11">
        <f t="shared" si="4"/>
        <v>0</v>
      </c>
      <c r="E114" s="11">
        <f t="shared" si="4"/>
        <v>0</v>
      </c>
      <c r="F114" s="11">
        <f t="shared" si="4"/>
        <v>0</v>
      </c>
      <c r="G114" s="12">
        <f>SUM(C114:F114)</f>
        <v>8349.690000000004</v>
      </c>
      <c r="H114" s="2"/>
      <c r="I114" s="3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8">
      <c r="A115" s="7">
        <v>46</v>
      </c>
      <c r="B115" s="62" t="s">
        <v>160</v>
      </c>
      <c r="C115" s="19">
        <f>SUM(C111:C114)</f>
        <v>-259988.36</v>
      </c>
      <c r="D115" s="19">
        <f>SUM(D111:D114)</f>
        <v>0</v>
      </c>
      <c r="E115" s="19">
        <f>SUM(E111:E114)</f>
        <v>0</v>
      </c>
      <c r="F115" s="19">
        <f>SUM(F111:F114)</f>
        <v>0</v>
      </c>
      <c r="G115" s="18">
        <f>SUM(G111:G114)</f>
        <v>-259988.36</v>
      </c>
      <c r="H115" s="2"/>
      <c r="I115" s="3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23.25" customHeight="1">
      <c r="A116" s="38"/>
      <c r="B116" s="39" t="s">
        <v>161</v>
      </c>
      <c r="C116" s="66"/>
      <c r="D116" s="40"/>
      <c r="E116" s="40"/>
      <c r="F116" s="40"/>
      <c r="G116" s="67"/>
      <c r="H116" s="2"/>
      <c r="I116" s="3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8">
      <c r="A117" s="7"/>
      <c r="B117" s="51" t="s">
        <v>176</v>
      </c>
      <c r="C117" s="48">
        <v>726504.99</v>
      </c>
      <c r="D117" s="11"/>
      <c r="E117" s="11"/>
      <c r="F117" s="11"/>
      <c r="G117" s="41">
        <v>654127.27</v>
      </c>
      <c r="H117" s="2"/>
      <c r="I117" s="3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30.75">
      <c r="A118" s="7"/>
      <c r="B118" s="51" t="s">
        <v>177</v>
      </c>
      <c r="C118" s="48">
        <v>488195.72</v>
      </c>
      <c r="D118" s="15"/>
      <c r="E118" s="15"/>
      <c r="F118" s="11"/>
      <c r="G118" s="41">
        <v>320501.92</v>
      </c>
      <c r="H118" s="2"/>
      <c r="I118" s="3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8" hidden="1">
      <c r="A119" s="7"/>
      <c r="B119" s="10" t="s">
        <v>178</v>
      </c>
      <c r="C119" s="15"/>
      <c r="D119" s="15"/>
      <c r="E119" s="15"/>
      <c r="F119" s="11"/>
      <c r="G119" s="41">
        <v>1427949.7</v>
      </c>
      <c r="H119" s="2"/>
      <c r="I119" s="3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8">
      <c r="A120" s="3"/>
      <c r="B120" s="42"/>
      <c r="C120" s="31"/>
      <c r="D120" s="31"/>
      <c r="E120" s="31"/>
      <c r="F120" s="31"/>
      <c r="G120" s="43"/>
      <c r="H120" s="2"/>
      <c r="I120" s="3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8">
      <c r="A121" s="44" t="s">
        <v>166</v>
      </c>
      <c r="B121" s="45"/>
      <c r="C121" s="3"/>
      <c r="D121" s="3"/>
      <c r="E121" s="3"/>
      <c r="F121" s="3"/>
      <c r="G121" s="46"/>
      <c r="H121" s="2"/>
      <c r="I121" s="3"/>
      <c r="J121" s="4"/>
      <c r="K121" s="4"/>
      <c r="L121" s="4"/>
      <c r="M121" s="4"/>
      <c r="N121" s="4"/>
      <c r="O121" s="4"/>
      <c r="P121" s="4"/>
      <c r="Q121" s="4"/>
      <c r="R121" s="4"/>
    </row>
    <row r="122" ht="15" customHeight="1"/>
    <row r="123" ht="15.75" customHeight="1"/>
    <row r="124" ht="15.75" customHeight="1"/>
    <row r="132" ht="15" customHeight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244" ht="0.75" customHeight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</sheetData>
  <sheetProtection/>
  <mergeCells count="17">
    <mergeCell ref="C8:G8"/>
    <mergeCell ref="C9:G9"/>
    <mergeCell ref="C10:G10"/>
    <mergeCell ref="A5:G5"/>
    <mergeCell ref="A1:G1"/>
    <mergeCell ref="A2:G2"/>
    <mergeCell ref="A3:G3"/>
    <mergeCell ref="A4:G4"/>
    <mergeCell ref="C19:G19"/>
    <mergeCell ref="C15:G15"/>
    <mergeCell ref="C16:G16"/>
    <mergeCell ref="C11:G11"/>
    <mergeCell ref="C12:G12"/>
    <mergeCell ref="C13:G13"/>
    <mergeCell ref="C14:G14"/>
    <mergeCell ref="C17:G17"/>
    <mergeCell ref="C18:G18"/>
  </mergeCells>
  <printOptions/>
  <pageMargins left="0.37" right="0.12" top="0.5" bottom="0.32" header="0.21" footer="0.15748031496062992"/>
  <pageSetup fitToHeight="2" fitToWidth="2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"Надежда"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</cp:lastModifiedBy>
  <cp:lastPrinted>2016-04-26T13:58:44Z</cp:lastPrinted>
  <dcterms:created xsi:type="dcterms:W3CDTF">2016-04-26T12:32:58Z</dcterms:created>
  <dcterms:modified xsi:type="dcterms:W3CDTF">2016-04-26T14:02:17Z</dcterms:modified>
  <cp:category/>
  <cp:version/>
  <cp:contentType/>
  <cp:contentStatus/>
</cp:coreProperties>
</file>